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1">'1.Прил 1_Обобщено'!$A$1:$V$80</definedName>
    <definedName name="_xlnm.Print_Area" localSheetId="2">'2.Прил 2_ГД'!$A$1:$S$70</definedName>
    <definedName name="_xlnm.Print_Area" localSheetId="5">'5.Прил 3_Върнати НД'!$A$1:$BF$46</definedName>
    <definedName name="_xlnm.Print_Area" localSheetId="7">'7.Прил 3_Върнати ГД'!$A$1:$BF$60</definedName>
    <definedName name="_xlnm.Print_Area" localSheetId="8">'8.Прил 3_върнати АД'!$A$1:$AX$54</definedName>
    <definedName name="_xlnm.Print_Titles" localSheetId="4">'4.Прил 3_НД-съдии'!$A:$B</definedName>
    <definedName name="_xlnm.Print_Titles" localSheetId="5">'5.Прил 3_Върнати НД'!$A:$B</definedName>
    <definedName name="_xlnm.Print_Titles" localSheetId="6">'6.Прил 3_ГДиАД-съдии'!$A:$B</definedName>
    <definedName name="_xlnm.Print_Titles" localSheetId="7">'7.Прил 3_Върнати ГД'!$A:$B</definedName>
    <definedName name="_xlnm.Print_Titles" localSheetId="8">'8.Прил 3_върнати АД'!$A:$B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22" i="8"/>
  <c r="BA11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22" i="8"/>
  <c r="Y11" i="8"/>
  <c r="R56" i="8"/>
  <c r="R22" i="8"/>
  <c r="R11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8" i="4" l="1"/>
  <c r="K115" i="4"/>
  <c r="K113" i="4"/>
  <c r="S98" i="4"/>
  <c r="S96" i="4"/>
  <c r="S94" i="4"/>
  <c r="S82" i="4"/>
  <c r="S63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R15" i="8" s="1"/>
  <c r="W15" i="8"/>
  <c r="X15" i="8"/>
  <c r="Z15" i="8"/>
  <c r="BB15" i="8" s="1"/>
  <c r="AA15" i="8"/>
  <c r="AB15" i="8"/>
  <c r="BD15" i="8" s="1"/>
  <c r="AC15" i="8"/>
  <c r="Y15" i="8" s="1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R17" i="8" s="1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AV16" i="6" s="1"/>
  <c r="Y16" i="6"/>
  <c r="Z16" i="6"/>
  <c r="AA16" i="6"/>
  <c r="AB16" i="6"/>
  <c r="AH16" i="6"/>
  <c r="AN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V19" i="6" l="1"/>
  <c r="AU16" i="6"/>
  <c r="Y21" i="8"/>
  <c r="R21" i="8"/>
  <c r="Y20" i="8"/>
  <c r="R20" i="8"/>
  <c r="Y19" i="8"/>
  <c r="R19" i="8"/>
  <c r="Y18" i="8"/>
  <c r="R18" i="8"/>
  <c r="BE17" i="8"/>
  <c r="BA17" i="8" s="1"/>
  <c r="Y17" i="8"/>
  <c r="Y16" i="8"/>
  <c r="R16" i="8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37" i="8"/>
  <c r="R37" i="8"/>
  <c r="Y36" i="8"/>
  <c r="R36" i="8"/>
  <c r="Y35" i="8"/>
  <c r="R35" i="8"/>
  <c r="Y34" i="8"/>
  <c r="R34" i="8"/>
  <c r="Y33" i="8"/>
  <c r="R33" i="8"/>
  <c r="AV38" i="6"/>
  <c r="AX37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BD28" i="8"/>
  <c r="BD36" i="8"/>
  <c r="BD34" i="8"/>
  <c r="BC33" i="8"/>
  <c r="BE31" i="8"/>
  <c r="BE15" i="8"/>
  <c r="BA15" i="8" s="1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AT17" i="6" s="1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AT22" i="6" s="1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P17" i="6"/>
  <c r="P16" i="6"/>
  <c r="BB37" i="8"/>
  <c r="BA37" i="8" s="1"/>
  <c r="BB35" i="8"/>
  <c r="BB33" i="8"/>
  <c r="BA33" i="8" s="1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1" i="8" l="1"/>
  <c r="BA20" i="8"/>
  <c r="BA19" i="8"/>
  <c r="BA18" i="8"/>
  <c r="BA32" i="8"/>
  <c r="BA34" i="8"/>
  <c r="BA30" i="8"/>
  <c r="BA31" i="8"/>
  <c r="BA35" i="8"/>
  <c r="BA23" i="8"/>
  <c r="BA25" i="8"/>
  <c r="BA27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BG44" i="8" s="1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BF38" i="8" s="1"/>
  <c r="T39" i="8"/>
  <c r="U39" i="8"/>
  <c r="V39" i="8"/>
  <c r="W39" i="8"/>
  <c r="BF39" i="8" s="1"/>
  <c r="T40" i="8"/>
  <c r="U40" i="8"/>
  <c r="V40" i="8"/>
  <c r="W40" i="8"/>
  <c r="BF40" i="8" s="1"/>
  <c r="T41" i="8"/>
  <c r="U41" i="8"/>
  <c r="V41" i="8"/>
  <c r="W41" i="8"/>
  <c r="BF41" i="8" s="1"/>
  <c r="T42" i="8"/>
  <c r="U42" i="8"/>
  <c r="V42" i="8"/>
  <c r="W42" i="8"/>
  <c r="T43" i="8"/>
  <c r="U43" i="8"/>
  <c r="BD43" i="8" s="1"/>
  <c r="V43" i="8"/>
  <c r="W43" i="8"/>
  <c r="T44" i="8"/>
  <c r="U44" i="8"/>
  <c r="V44" i="8"/>
  <c r="W44" i="8"/>
  <c r="BF44" i="8" s="1"/>
  <c r="T45" i="8"/>
  <c r="U45" i="8"/>
  <c r="V45" i="8"/>
  <c r="W45" i="8"/>
  <c r="T46" i="8"/>
  <c r="U46" i="8"/>
  <c r="BD46" i="8" s="1"/>
  <c r="V46" i="8"/>
  <c r="W46" i="8"/>
  <c r="T47" i="8"/>
  <c r="U47" i="8"/>
  <c r="BD47" i="8" s="1"/>
  <c r="V47" i="8"/>
  <c r="W47" i="8"/>
  <c r="T48" i="8"/>
  <c r="U48" i="8"/>
  <c r="V48" i="8"/>
  <c r="W48" i="8"/>
  <c r="BF48" i="8" s="1"/>
  <c r="T49" i="8"/>
  <c r="U49" i="8"/>
  <c r="V49" i="8"/>
  <c r="W49" i="8"/>
  <c r="BF49" i="8" s="1"/>
  <c r="T50" i="8"/>
  <c r="U50" i="8"/>
  <c r="V50" i="8"/>
  <c r="W50" i="8"/>
  <c r="T51" i="8"/>
  <c r="U51" i="8"/>
  <c r="BD51" i="8" s="1"/>
  <c r="V51" i="8"/>
  <c r="W51" i="8"/>
  <c r="BF51" i="8" s="1"/>
  <c r="T52" i="8"/>
  <c r="U52" i="8"/>
  <c r="BD52" i="8" s="1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BF55" i="8" s="1"/>
  <c r="T56" i="8"/>
  <c r="U56" i="8"/>
  <c r="V56" i="8"/>
  <c r="W56" i="8"/>
  <c r="S11" i="8"/>
  <c r="S12" i="8"/>
  <c r="S13" i="8"/>
  <c r="S14" i="8"/>
  <c r="R14" i="8" s="1"/>
  <c r="S38" i="8"/>
  <c r="S39" i="8"/>
  <c r="R39" i="8" s="1"/>
  <c r="S40" i="8"/>
  <c r="S41" i="8"/>
  <c r="R41" i="8" s="1"/>
  <c r="S42" i="8"/>
  <c r="S43" i="8"/>
  <c r="R43" i="8" s="1"/>
  <c r="S44" i="8"/>
  <c r="S45" i="8"/>
  <c r="R45" i="8" s="1"/>
  <c r="S46" i="8"/>
  <c r="S47" i="8"/>
  <c r="R47" i="8" s="1"/>
  <c r="S48" i="8"/>
  <c r="S49" i="8"/>
  <c r="R49" i="8" s="1"/>
  <c r="S50" i="8"/>
  <c r="S51" i="8"/>
  <c r="R51" i="8" s="1"/>
  <c r="S52" i="8"/>
  <c r="S53" i="8"/>
  <c r="R53" i="8" s="1"/>
  <c r="S54" i="8"/>
  <c r="S55" i="8"/>
  <c r="R55" i="8" s="1"/>
  <c r="S56" i="8"/>
  <c r="S10" i="8"/>
  <c r="BB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Y55" i="8" s="1"/>
  <c r="AE54" i="8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Y51" i="8" s="1"/>
  <c r="AE50" i="8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BG47" i="8" s="1"/>
  <c r="AD47" i="8"/>
  <c r="AC47" i="8"/>
  <c r="AB47" i="8"/>
  <c r="AA47" i="8"/>
  <c r="BC47" i="8" s="1"/>
  <c r="Z47" i="8"/>
  <c r="BE47" i="8"/>
  <c r="AE46" i="8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Y44" i="8" s="1"/>
  <c r="BE44" i="8"/>
  <c r="AE43" i="8"/>
  <c r="BG43" i="8" s="1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AA42" i="8"/>
  <c r="BC42" i="8" s="1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BE40" i="8" s="1"/>
  <c r="AB40" i="8"/>
  <c r="AA40" i="8"/>
  <c r="BC40" i="8" s="1"/>
  <c r="Z40" i="8"/>
  <c r="AE39" i="8"/>
  <c r="BG39" i="8" s="1"/>
  <c r="AD39" i="8"/>
  <c r="AC39" i="8"/>
  <c r="AB39" i="8"/>
  <c r="AA39" i="8"/>
  <c r="Z39" i="8"/>
  <c r="BE39" i="8"/>
  <c r="AE38" i="8"/>
  <c r="AD38" i="8"/>
  <c r="AC38" i="8"/>
  <c r="BE38" i="8" s="1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N15" i="9" s="1"/>
  <c r="AH9" i="8"/>
  <c r="N12" i="9" s="1"/>
  <c r="X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AU15" i="6" s="1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N24" i="9"/>
  <c r="K24" i="9" s="1"/>
  <c r="K28" i="9"/>
  <c r="M28" i="9" s="1"/>
  <c r="N18" i="9"/>
  <c r="K18" i="9" s="1"/>
  <c r="D15" i="9"/>
  <c r="BC46" i="8"/>
  <c r="BB52" i="8"/>
  <c r="BC54" i="8"/>
  <c r="Q49" i="9"/>
  <c r="BD11" i="8"/>
  <c r="BC12" i="8"/>
  <c r="BD13" i="8"/>
  <c r="BB40" i="8"/>
  <c r="BC11" i="8"/>
  <c r="T9" i="8"/>
  <c r="BB11" i="8"/>
  <c r="BE11" i="8"/>
  <c r="BD14" i="8"/>
  <c r="BF14" i="8"/>
  <c r="BD40" i="8"/>
  <c r="D50" i="9"/>
  <c r="BD48" i="8"/>
  <c r="BB49" i="8"/>
  <c r="BG49" i="8"/>
  <c r="D49" i="9"/>
  <c r="AU39" i="6"/>
  <c r="BE10" i="8"/>
  <c r="BE13" i="8"/>
  <c r="BD41" i="8"/>
  <c r="BG41" i="8"/>
  <c r="BE42" i="8"/>
  <c r="BF43" i="8"/>
  <c r="BE46" i="8"/>
  <c r="BF47" i="8"/>
  <c r="BD10" i="8"/>
  <c r="BF10" i="8"/>
  <c r="BB46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W15" i="6"/>
  <c r="V49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A53" i="8" s="1"/>
  <c r="AA8" i="6"/>
  <c r="BC39" i="8"/>
  <c r="I49" i="9"/>
  <c r="J49" i="9" s="1"/>
  <c r="M10" i="9"/>
  <c r="U10" i="9"/>
  <c r="V51" i="6"/>
  <c r="AV52" i="6"/>
  <c r="AT52" i="6" s="1"/>
  <c r="AU44" i="6"/>
  <c r="V44" i="6"/>
  <c r="BC10" i="8"/>
  <c r="R8" i="6"/>
  <c r="AV12" i="6"/>
  <c r="X8" i="6"/>
  <c r="BE55" i="8"/>
  <c r="AX55" i="6"/>
  <c r="P55" i="6"/>
  <c r="P12" i="6"/>
  <c r="Q8" i="6"/>
  <c r="W8" i="6"/>
  <c r="AW14" i="6"/>
  <c r="U29" i="9"/>
  <c r="P51" i="6"/>
  <c r="AV51" i="6"/>
  <c r="AW49" i="6"/>
  <c r="AW48" i="6"/>
  <c r="P48" i="6"/>
  <c r="P44" i="6"/>
  <c r="AE9" i="8"/>
  <c r="BG10" i="8"/>
  <c r="P49" i="6"/>
  <c r="AU10" i="6"/>
  <c r="P10" i="6"/>
  <c r="AV55" i="6"/>
  <c r="AY48" i="6"/>
  <c r="AY47" i="6"/>
  <c r="AX15" i="6"/>
  <c r="T8" i="6"/>
  <c r="BC45" i="8"/>
  <c r="M35" i="9"/>
  <c r="H51" i="9"/>
  <c r="O47" i="9"/>
  <c r="O50" i="9" s="1"/>
  <c r="U41" i="9"/>
  <c r="BB43" i="8"/>
  <c r="V42" i="6"/>
  <c r="BF45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4" i="8"/>
  <c r="V12" i="6"/>
  <c r="V45" i="6"/>
  <c r="P42" i="6"/>
  <c r="AX47" i="6"/>
  <c r="AX40" i="6"/>
  <c r="AW10" i="6"/>
  <c r="AW9" i="6"/>
  <c r="BD55" i="8"/>
  <c r="BD50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AY54" i="6"/>
  <c r="AY40" i="6"/>
  <c r="BB39" i="8"/>
  <c r="BF42" i="8"/>
  <c r="BG38" i="8"/>
  <c r="AU55" i="6"/>
  <c r="AU12" i="6"/>
  <c r="AV54" i="6"/>
  <c r="AX51" i="6"/>
  <c r="AV44" i="6"/>
  <c r="AX41" i="6"/>
  <c r="AT41" i="6" s="1"/>
  <c r="U42" i="9" l="1"/>
  <c r="O48" i="9"/>
  <c r="K15" i="9"/>
  <c r="O27" i="9"/>
  <c r="O51" i="9" s="1"/>
  <c r="K125" i="4"/>
  <c r="X8" i="7"/>
  <c r="AY15" i="6"/>
  <c r="AT15" i="6"/>
  <c r="P15" i="6"/>
  <c r="V14" i="6"/>
  <c r="AY11" i="6"/>
  <c r="J8" i="6"/>
  <c r="U8" i="6"/>
  <c r="S8" i="6"/>
  <c r="AN8" i="6"/>
  <c r="AH8" i="6"/>
  <c r="V9" i="6"/>
  <c r="AE7" i="5"/>
  <c r="C7" i="5"/>
  <c r="M18" i="9"/>
  <c r="AD9" i="8"/>
  <c r="Y14" i="8"/>
  <c r="AA9" i="8"/>
  <c r="BB14" i="8"/>
  <c r="BA14" i="8" s="1"/>
  <c r="M24" i="9"/>
  <c r="Y13" i="8"/>
  <c r="BG13" i="8"/>
  <c r="BA13" i="8" s="1"/>
  <c r="BF13" i="8"/>
  <c r="R13" i="8"/>
  <c r="AT9" i="8"/>
  <c r="AM9" i="8"/>
  <c r="AC9" i="8"/>
  <c r="BF12" i="8"/>
  <c r="Y12" i="8"/>
  <c r="BA12" i="8"/>
  <c r="R12" i="8"/>
  <c r="M21" i="9"/>
  <c r="Y10" i="8"/>
  <c r="K9" i="8"/>
  <c r="BA10" i="8"/>
  <c r="R10" i="8"/>
  <c r="D9" i="8"/>
  <c r="C7" i="10"/>
  <c r="BA39" i="8"/>
  <c r="BA43" i="8"/>
  <c r="BA40" i="8"/>
  <c r="BB54" i="8"/>
  <c r="Y54" i="8"/>
  <c r="BB44" i="8"/>
  <c r="BA44" i="8" s="1"/>
  <c r="BB51" i="8"/>
  <c r="BA51" i="8" s="1"/>
  <c r="BB41" i="8"/>
  <c r="BA41" i="8" s="1"/>
  <c r="Z9" i="8"/>
  <c r="BB47" i="8"/>
  <c r="BA47" i="8" s="1"/>
  <c r="BB45" i="8"/>
  <c r="BA45" i="8" s="1"/>
  <c r="L9" i="9"/>
  <c r="L27" i="9" s="1"/>
  <c r="BB55" i="8"/>
  <c r="BA55" i="8" s="1"/>
  <c r="W9" i="8"/>
  <c r="R9" i="8" s="1"/>
  <c r="BB38" i="8"/>
  <c r="BA38" i="8" s="1"/>
  <c r="Y39" i="8"/>
  <c r="BD39" i="8"/>
  <c r="Y40" i="8"/>
  <c r="Y41" i="8"/>
  <c r="BB42" i="8"/>
  <c r="Y42" i="8"/>
  <c r="BD42" i="8"/>
  <c r="BD9" i="8" s="1"/>
  <c r="Y43" i="8"/>
  <c r="BG46" i="8"/>
  <c r="BA46" i="8" s="1"/>
  <c r="Y47" i="8"/>
  <c r="BB48" i="8"/>
  <c r="BA48" i="8" s="1"/>
  <c r="Y48" i="8"/>
  <c r="Y49" i="8"/>
  <c r="BD49" i="8"/>
  <c r="BA49" i="8" s="1"/>
  <c r="BG50" i="8"/>
  <c r="BA50" i="8" s="1"/>
  <c r="BG52" i="8"/>
  <c r="BA52" i="8" s="1"/>
  <c r="BG54" i="8"/>
  <c r="N9" i="9"/>
  <c r="N27" i="9" s="1"/>
  <c r="AF9" i="8"/>
  <c r="R54" i="8"/>
  <c r="R52" i="8"/>
  <c r="R50" i="8"/>
  <c r="R48" i="8"/>
  <c r="R46" i="8"/>
  <c r="R44" i="8"/>
  <c r="R42" i="8"/>
  <c r="R40" i="8"/>
  <c r="R38" i="8"/>
  <c r="AS8" i="7"/>
  <c r="AB8" i="6"/>
  <c r="N30" i="9"/>
  <c r="N48" i="9" s="1"/>
  <c r="K33" i="9"/>
  <c r="M33" i="9" s="1"/>
  <c r="K36" i="9"/>
  <c r="M36" i="9" s="1"/>
  <c r="D48" i="9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M37" i="9"/>
  <c r="J36" i="9"/>
  <c r="U36" i="9" l="1"/>
  <c r="P8" i="6"/>
  <c r="K30" i="9"/>
  <c r="M30" i="9" s="1"/>
  <c r="N51" i="9"/>
  <c r="Y9" i="8"/>
  <c r="K9" i="9"/>
  <c r="U9" i="9" s="1"/>
  <c r="BG9" i="8"/>
  <c r="BA9" i="8" s="1"/>
  <c r="BA42" i="8"/>
  <c r="BA54" i="8"/>
  <c r="U45" i="9"/>
  <c r="K48" i="9"/>
  <c r="I48" i="3"/>
  <c r="R47" i="3"/>
  <c r="U12" i="9"/>
  <c r="J27" i="9"/>
  <c r="L51" i="9"/>
  <c r="K49" i="9"/>
  <c r="M49" i="9" s="1"/>
  <c r="K50" i="9"/>
  <c r="M50" i="9" s="1"/>
  <c r="U49" i="9"/>
  <c r="D51" i="9"/>
  <c r="J30" i="9"/>
  <c r="I48" i="9"/>
  <c r="AT8" i="6"/>
  <c r="M48" i="9" l="1"/>
  <c r="K69" i="9"/>
  <c r="U30" i="9"/>
  <c r="U48" i="9"/>
  <c r="K27" i="9"/>
  <c r="M27" i="9" s="1"/>
  <c r="M9" i="9"/>
  <c r="U27" i="9"/>
  <c r="R48" i="3"/>
  <c r="I51" i="9"/>
  <c r="J51" i="9" s="1"/>
  <c r="J48" i="9"/>
  <c r="J69" i="9" s="1"/>
  <c r="J57" i="9" l="1"/>
  <c r="J75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<sst xmlns="http://schemas.openxmlformats.org/spreadsheetml/2006/main" count="1222" uniqueCount="737">
  <si>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</si>
  <si>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</si>
  <si>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</si>
  <si>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</si>
  <si>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</si>
  <si>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</si>
  <si>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</si>
  <si>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</si>
  <si>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</si>
  <si>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</si>
  <si>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</si>
  <si>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</si>
  <si>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</si>
  <si>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</si>
  <si>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</si>
  <si>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</si>
  <si>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</si>
  <si>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</si>
  <si>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</si>
  <si>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</si>
  <si>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</si>
  <si>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</si>
  <si>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</si>
  <si>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</si>
  <si>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</si>
  <si>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</si>
  <si>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</si>
  <si>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</si>
  <si>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</si>
  <si>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</si>
  <si>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</si>
  <si>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</si>
  <si>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</si>
  <si>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</si>
  <si>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</si>
  <si>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</si>
  <si>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</si>
  <si>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</si>
  <si>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</si>
  <si>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</si>
  <si>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</si>
  <si>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</si>
  <si>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</si>
  <si>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</si>
  <si>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</si>
  <si>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</si>
  <si>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</si>
  <si>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</si>
  <si>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</si>
  <si>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</si>
  <si>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</si>
  <si>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</si>
  <si>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</si>
  <si>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</si>
  <si>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</si>
  <si>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</si>
  <si>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</si>
  <si>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</si>
  <si>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</si>
  <si>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</si>
  <si>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</si>
  <si>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</si>
  <si>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</si>
  <si>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</si>
  <si>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</si>
  <si>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</si>
  <si>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</si>
  <si>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</si>
  <si>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</si>
  <si>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</si>
  <si>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</si>
  <si>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</si>
  <si>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</si>
  <si>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</si>
  <si>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</si>
  <si>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</si>
  <si>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</si>
  <si>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</si>
  <si>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</si>
  <si>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</si>
  <si>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</si>
  <si>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</si>
  <si>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</si>
  <si>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</si>
  <si>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</si>
  <si>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</si>
  <si>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</si>
  <si>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</si>
  <si>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</si>
  <si>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</si>
  <si>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</si>
  <si>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</si>
  <si>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</si>
  <si>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</si>
  <si>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</si>
  <si>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</si>
  <si>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</si>
  <si>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</si>
  <si>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</si>
  <si>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</si>
  <si>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</si>
  <si>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</si>
  <si>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</si>
  <si>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</si>
  <si>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</si>
  <si>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</si>
  <si>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</si>
  <si>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</si>
  <si>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</si>
  <si>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</si>
  <si>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</si>
  <si>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</si>
  <si>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</si>
  <si>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</si>
  <si>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</si>
  <si>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</si>
  <si>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</si>
  <si>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</si>
  <si>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</si>
  <si>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</si>
  <si>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</si>
  <si>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</si>
  <si>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</si>
  <si>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</si>
  <si>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</si>
  <si>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</si>
  <si>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</si>
  <si>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</si>
  <si>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</si>
  <si>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</si>
  <si>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</si>
  <si>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</si>
  <si>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</si>
  <si>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</si>
  <si>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</si>
  <si>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</si>
  <si>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</si>
  <si>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</si>
  <si>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</si>
  <si>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</si>
  <si>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</si>
  <si>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</si>
  <si>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</si>
  <si>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</si>
  <si>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</si>
  <si>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</si>
  <si>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</si>
  <si>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</si>
  <si>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</si>
  <si>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</si>
  <si>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</si>
  <si>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</si>
  <si>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</si>
  <si>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</si>
  <si>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</si>
  <si>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</si>
  <si>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</si>
  <si>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</si>
  <si>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</si>
  <si>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</si>
  <si>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</si>
  <si>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</si>
  <si>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</si>
  <si>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</si>
  <si>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</si>
  <si>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</si>
  <si>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</si>
  <si>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</si>
  <si>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</si>
  <si>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</si>
  <si>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</si>
  <si>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</si>
  <si>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</si>
  <si>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</si>
  <si>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</si>
  <si>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</si>
  <si>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</si>
  <si>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</si>
  <si>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</si>
  <si>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</si>
  <si>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</si>
  <si>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</si>
  <si>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</si>
  <si>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</si>
  <si>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</si>
  <si>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</si>
  <si>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</si>
  <si>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</si>
  <si>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</si>
  <si>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</si>
  <si>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</si>
  <si>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</si>
  <si>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</si>
  <si>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</si>
  <si>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</si>
  <si>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</si>
  <si>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</si>
  <si>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</si>
  <si>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</si>
  <si>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</si>
  <si>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</si>
  <si>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</si>
  <si>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</si>
  <si>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</si>
  <si>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</si>
  <si>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</si>
  <si>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</si>
  <si>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</si>
  <si>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</si>
  <si>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</si>
  <si>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</si>
  <si>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</si>
  <si>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</si>
  <si>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</si>
  <si>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</si>
  <si>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</si>
  <si>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</si>
  <si>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</si>
  <si>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</si>
  <si>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</si>
  <si>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</si>
  <si>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</si>
  <si>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</si>
  <si>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</si>
  <si>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</si>
  <si>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</si>
  <si>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</si>
  <si>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</si>
  <si>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</si>
  <si>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</si>
  <si>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</si>
  <si>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</si>
  <si>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</si>
  <si>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</si>
  <si>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</si>
  <si>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</si>
  <si>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</si>
  <si>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</si>
  <si>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</si>
  <si>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</si>
  <si>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</si>
  <si>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</si>
  <si>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</si>
  <si>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</si>
  <si>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</si>
  <si>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</si>
  <si>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</si>
  <si>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</si>
  <si>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</si>
  <si>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</si>
  <si>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</si>
  <si>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</si>
  <si>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</si>
  <si>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</si>
  <si>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</si>
  <si>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</si>
  <si>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</si>
  <si>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</si>
  <si>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</si>
  <si>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</si>
  <si>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</si>
  <si>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</si>
  <si>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</si>
  <si>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</si>
  <si>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</si>
  <si>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</si>
  <si>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</si>
  <si>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</si>
  <si>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</si>
  <si>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</si>
  <si>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</si>
  <si>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</si>
  <si>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</si>
  <si>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</si>
  <si>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</si>
  <si>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</si>
  <si>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</si>
  <si>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</si>
  <si>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</si>
  <si>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</si>
  <si>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</si>
  <si>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</si>
  <si>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</si>
  <si>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</si>
  <si>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</si>
  <si>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</si>
  <si>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</si>
  <si>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</si>
  <si>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</si>
  <si>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</si>
  <si>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</si>
  <si>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</si>
  <si>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</si>
  <si>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</si>
  <si>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</si>
  <si>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</si>
  <si>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</si>
  <si>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</si>
  <si>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</si>
  <si>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</si>
  <si>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</si>
  <si>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</si>
  <si>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</si>
  <si>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</si>
  <si>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</si>
  <si>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</si>
  <si>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</si>
  <si>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</si>
  <si>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</si>
  <si>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</si>
  <si>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</si>
  <si>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</si>
  <si>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</si>
  <si>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</si>
  <si>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</si>
  <si>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</si>
  <si>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</si>
  <si>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</si>
  <si>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</si>
  <si>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</si>
  <si>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</si>
  <si>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</si>
  <si>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</si>
  <si>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</si>
  <si>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</si>
  <si>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</si>
  <si>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</si>
  <si>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</si>
  <si>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</si>
  <si>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</si>
  <si>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</si>
  <si>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</si>
  <si>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</si>
  <si>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</si>
  <si>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</si>
  <si>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</si>
  <si>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</si>
  <si>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</si>
  <si>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</si>
  <si>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</si>
  <si>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</si>
  <si>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</si>
  <si>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</si>
  <si>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</si>
  <si>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</si>
  <si>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</si>
  <si>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</si>
  <si>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</si>
  <si>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</si>
  <si>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</si>
  <si>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</si>
  <si>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</si>
  <si>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</si>
  <si>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</si>
  <si>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</si>
  <si>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</si>
  <si>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</si>
  <si>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</si>
  <si>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</si>
  <si>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</si>
  <si>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</si>
  <si>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</si>
  <si>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</si>
  <si>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</si>
  <si>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</si>
  <si>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</si>
  <si>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</si>
  <si>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</si>
  <si>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</si>
  <si>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</si>
  <si>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</si>
  <si>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</si>
  <si>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</si>
  <si>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</si>
  <si>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</si>
  <si>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</si>
  <si>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</si>
  <si>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</si>
  <si>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</si>
  <si>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</si>
  <si>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</si>
  <si>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</si>
  <si>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</si>
  <si>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</si>
  <si>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</si>
  <si>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</si>
  <si>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</si>
  <si>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</si>
  <si>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</si>
  <si>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</si>
  <si>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</si>
  <si>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</si>
  <si>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</si>
  <si>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</si>
  <si>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</si>
  <si>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</si>
  <si>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</si>
  <si>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</si>
  <si>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</si>
  <si>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</si>
  <si>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</si>
  <si>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</si>
  <si>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</si>
  <si>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</si>
  <si>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</si>
  <si>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</si>
  <si>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</si>
  <si>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</si>
  <si>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</si>
  <si>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</si>
  <si>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</si>
  <si>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</si>
  <si>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</si>
  <si>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</si>
  <si>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</si>
  <si>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</si>
  <si>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</si>
  <si>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</si>
  <si>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</si>
  <si>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</si>
  <si>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</si>
  <si>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</si>
  <si>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</si>
  <si>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</si>
  <si>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</si>
  <si>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</si>
  <si>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</si>
  <si>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</si>
  <si>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</si>
  <si>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</si>
  <si>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</si>
  <si>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</si>
  <si>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</si>
  <si>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</si>
  <si>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</si>
  <si>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</si>
  <si>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</si>
  <si>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</si>
  <si>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</si>
  <si>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</si>
  <si>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</si>
  <si>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</si>
  <si>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</si>
  <si>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</si>
  <si>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</si>
  <si>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</si>
  <si>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</si>
  <si>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</si>
  <si>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</si>
  <si>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</si>
  <si>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</si>
  <si>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</si>
  <si>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</si>
  <si>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</si>
  <si>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</si>
  <si>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</si>
  <si>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</si>
  <si>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</si>
  <si>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</si>
  <si>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</si>
  <si>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</si>
  <si>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</si>
  <si>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</si>
  <si>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</si>
  <si>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</si>
  <si>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</si>
  <si>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</si>
  <si>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</si>
  <si>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</si>
  <si>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</si>
  <si>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</si>
  <si>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</si>
  <si>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</si>
  <si>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</si>
  <si>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</si>
  <si>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</si>
  <si>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</si>
  <si>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</si>
  <si>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</si>
  <si>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</si>
  <si>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</si>
  <si>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</si>
  <si>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</si>
  <si>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</si>
  <si>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</si>
  <si>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</si>
  <si>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</si>
  <si>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</si>
  <si>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</si>
  <si>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</si>
  <si>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</si>
  <si>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</si>
  <si>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</si>
  <si>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</si>
  <si>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</si>
  <si>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</si>
  <si>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</si>
  <si>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</si>
  <si>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</si>
  <si>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</si>
  <si>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</si>
  <si>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</si>
  <si>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</si>
  <si>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</si>
  <si>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</si>
  <si>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</si>
  <si>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</si>
  <si>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</si>
  <si>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</si>
  <si>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</si>
  <si>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</si>
  <si>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</si>
  <si>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</si>
  <si>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</si>
  <si>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</si>
  <si>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</si>
  <si>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</si>
  <si>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</si>
  <si>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</si>
  <si>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</si>
  <si>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</si>
  <si>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</si>
  <si>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</si>
  <si>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</si>
  <si>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</si>
  <si>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</si>
  <si>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</si>
  <si>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</si>
  <si>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</si>
  <si>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</si>
  <si>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</si>
  <si>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</si>
  <si>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</si>
  <si>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</si>
  <si>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</si>
  <si>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</si>
  <si>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</si>
  <si>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</si>
  <si>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</si>
  <si>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</si>
  <si>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</si>
  <si>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</si>
  <si>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</si>
  <si>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</si>
  <si>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</si>
  <si>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</si>
  <si>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</si>
  <si>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</si>
  <si>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</si>
  <si>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</si>
  <si>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</si>
  <si>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</si>
  <si>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</si>
  <si>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</si>
  <si>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</si>
  <si>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</si>
  <si>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</si>
  <si>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</si>
  <si>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</si>
  <si>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</si>
  <si>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</si>
  <si>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</si>
  <si>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</si>
  <si>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</si>
  <si>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</si>
  <si>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</si>
  <si>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</si>
  <si>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</si>
  <si>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</si>
  <si>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</si>
  <si>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</si>
  <si>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</si>
  <si>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</si>
  <si>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</si>
  <si>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</si>
  <si>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</si>
  <si>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</si>
  <si>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</si>
  <si>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</si>
  <si>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</si>
  <si>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</si>
  <si>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</si>
  <si>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</si>
  <si>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</si>
  <si>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</si>
  <si>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</si>
  <si>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</si>
  <si>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</si>
  <si>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</si>
  <si>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</si>
  <si>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</si>
  <si>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</si>
  <si>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</si>
  <si>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</si>
  <si>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</si>
  <si>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</si>
  <si>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</si>
  <si>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</si>
  <si>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</si>
  <si>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</si>
  <si>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</si>
  <si>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</si>
  <si>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</si>
  <si>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</si>
  <si>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</si>
  <si>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</si>
  <si>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</si>
  <si>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</si>
  <si>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</si>
  <si>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</si>
  <si>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</si>
  <si>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</si>
  <si>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</si>
  <si>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</si>
  <si>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</si>
  <si>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</si>
  <si>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</si>
  <si>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</si>
  <si>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</si>
  <si>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</si>
  <si>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</si>
  <si>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</si>
  <si>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</si>
  <si>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</si>
  <si>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</si>
  <si>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</si>
  <si>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</si>
  <si>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</si>
  <si>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</si>
  <si>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</si>
  <si>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</si>
  <si>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</si>
  <si>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</si>
  <si>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</si>
  <si>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</si>
  <si>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</si>
  <si>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</si>
  <si>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</si>
  <si>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</si>
  <si>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</si>
  <si>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</si>
  <si>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</si>
  <si>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</si>
  <si>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</si>
  <si>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</si>
  <si>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</si>
  <si>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</si>
  <si>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</si>
  <si>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</si>
  <si>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</si>
  <si>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</si>
  <si>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</si>
  <si>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</si>
  <si>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</si>
  <si>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</si>
  <si>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</si>
  <si>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</si>
  <si>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</si>
  <si>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</si>
  <si>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</si>
  <si>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</si>
  <si>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</si>
  <si>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</si>
  <si>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</si>
  <si>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</si>
  <si>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</si>
  <si>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</si>
  <si>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</si>
  <si>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</si>
  <si>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</si>
  <si>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</si>
  <si>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</si>
  <si>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</si>
  <si>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</si>
  <si>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</si>
  <si>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</si>
  <si>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</si>
  <si>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</si>
  <si>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</si>
  <si>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</si>
  <si>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</si>
  <si>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</si>
  <si>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</si>
  <si>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</si>
  <si>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</si>
  <si>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</si>
  <si>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</si>
  <si>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</si>
  <si>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</si>
  <si>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</si>
  <si>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</si>
  <si>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</si>
  <si>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</si>
  <si>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</si>
  <si>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</si>
  <si>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</si>
  <si>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</si>
  <si>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</si>
  <si>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</si>
  <si>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</si>
  <si>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</si>
  <si>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</si>
  <si>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</si>
  <si>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</si>
  <si>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Видин</t>
  </si>
  <si>
    <t xml:space="preserve"> месеца на 2019 г.</t>
  </si>
  <si>
    <t>Елка Герасимова</t>
  </si>
  <si>
    <t>094/600-795</t>
  </si>
  <si>
    <t>rs_vidin@yahoo.com</t>
  </si>
  <si>
    <t>Адм.Секретар:</t>
  </si>
  <si>
    <t>Съставил: Елка Герасимова</t>
  </si>
  <si>
    <t>тел: 094/600-795</t>
  </si>
  <si>
    <t>град: Видин</t>
  </si>
  <si>
    <t>Съставил: Пламена Цанкова</t>
  </si>
  <si>
    <t>Телефон: 094/601-481</t>
  </si>
  <si>
    <t>Андрей Дечев</t>
  </si>
  <si>
    <t>Анелия Рашева</t>
  </si>
  <si>
    <t>Вероника Станкова</t>
  </si>
  <si>
    <t>Владимир Крумов</t>
  </si>
  <si>
    <t>Галина Герасимова</t>
  </si>
  <si>
    <t>Даниел Цветков</t>
  </si>
  <si>
    <t>Даниел Димитров</t>
  </si>
  <si>
    <t>Мариела Йосифова</t>
  </si>
  <si>
    <t>Милена Стоянова</t>
  </si>
  <si>
    <t>Нина Николова</t>
  </si>
  <si>
    <t>Пламен Петков</t>
  </si>
  <si>
    <t>Тодор Попиванов</t>
  </si>
  <si>
    <t>Справка за дейността на съдиите в РАЙОНЕН СЪД гр.Видин</t>
  </si>
  <si>
    <t>за 12 месеца на 2019 г. (НАКАЗАТЕЛНИ ДЕЛА)</t>
  </si>
  <si>
    <t>Справка за резултатите от върнати обжалвани и протестирани НАКАЗАТЕЛНИ дела на съдиите 
от РАЙОНЕН СЪД гр.Видин през 12 месеца на 2019 г.</t>
  </si>
  <si>
    <t>за 12 месеца на 2019 г. (ГРАЖДАНСКИ ДЕЛА)</t>
  </si>
  <si>
    <t>Телефон: 094/600-795</t>
  </si>
  <si>
    <t>Справка за резултатите от върнати обжалвани и протестирани ГРАЖДАНСКИ и ТЪРГОВСКИ дела на съдиите 
от РАЙОНЕН СЪД гр.Видин през 12 месеца на 2019 г.</t>
  </si>
  <si>
    <t>Справка за резултатите от върнати обжалвани и протестирани АДМИНИСТРАТИВНИ дела на съдиите 
от РАЙОНЕН СЪД гр.Видин през 12 месеца на 2019 г.</t>
  </si>
  <si>
    <t>Човекомесеци: 11 * 12 - 7 - 3 = 122</t>
  </si>
  <si>
    <t>Дата: 28.01.2020</t>
  </si>
  <si>
    <t>дата: 28.01.2020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</si>
</sst>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7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70" t="s">
        <v>250</v>
      </c>
      <c r="B2" s="570"/>
      <c r="C2" s="570"/>
      <c r="D2" s="570"/>
      <c r="E2" s="570"/>
      <c r="F2" s="570"/>
      <c r="G2" s="570"/>
      <c r="H2" s="570"/>
      <c r="I2" s="570"/>
      <c r="J2" s="570"/>
      <c r="K2" s="388"/>
    </row>
    <row r="3" spans="1:11" s="391" customFormat="1" ht="15.75" x14ac:dyDescent="0.2">
      <c r="A3" s="570" t="s">
        <v>251</v>
      </c>
      <c r="B3" s="570"/>
      <c r="C3" s="570"/>
      <c r="D3" s="570"/>
      <c r="E3" s="570"/>
      <c r="F3" s="570"/>
      <c r="G3" s="570"/>
      <c r="H3" s="570"/>
      <c r="I3" s="570"/>
      <c r="J3" s="570"/>
      <c r="K3" s="390"/>
    </row>
    <row r="4" spans="1:11" s="391" customFormat="1" ht="15.75" x14ac:dyDescent="0.2">
      <c r="A4" s="570" t="s">
        <v>252</v>
      </c>
      <c r="B4" s="570"/>
      <c r="C4" s="570"/>
      <c r="D4" s="570"/>
      <c r="E4" s="570"/>
      <c r="F4" s="570"/>
      <c r="G4" s="570"/>
      <c r="H4" s="570"/>
      <c r="I4" s="570"/>
      <c r="J4" s="570"/>
      <c r="K4" s="390"/>
    </row>
    <row r="5" spans="1:11" s="391" customFormat="1" ht="15.75" x14ac:dyDescent="0.2">
      <c r="A5" s="570" t="s">
        <v>255</v>
      </c>
      <c r="B5" s="570"/>
      <c r="C5" s="570"/>
      <c r="D5" s="570"/>
      <c r="E5" s="570"/>
      <c r="F5" s="570"/>
      <c r="G5" s="570"/>
      <c r="H5" s="570"/>
      <c r="I5" s="570"/>
      <c r="J5" s="570"/>
      <c r="K5" s="390"/>
    </row>
    <row r="6" spans="1:11" s="391" customFormat="1" ht="15.75" x14ac:dyDescent="0.2">
      <c r="A6" s="570" t="s">
        <v>254</v>
      </c>
      <c r="B6" s="570"/>
      <c r="C6" s="570"/>
      <c r="D6" s="570"/>
      <c r="E6" s="570"/>
      <c r="F6" s="570"/>
      <c r="G6" s="570"/>
      <c r="H6" s="570"/>
      <c r="I6" s="570"/>
      <c r="J6" s="570"/>
      <c r="K6" s="390"/>
    </row>
    <row r="7" spans="1:11" s="391" customFormat="1" ht="15.75" x14ac:dyDescent="0.2">
      <c r="A7" s="570" t="s">
        <v>256</v>
      </c>
      <c r="B7" s="570"/>
      <c r="C7" s="570"/>
      <c r="D7" s="570"/>
      <c r="E7" s="570"/>
      <c r="F7" s="570"/>
      <c r="G7" s="570"/>
      <c r="H7" s="570"/>
      <c r="I7" s="570"/>
      <c r="J7" s="570"/>
      <c r="K7" s="390"/>
    </row>
    <row r="8" spans="1:11" s="391" customFormat="1" ht="15.75" x14ac:dyDescent="0.2">
      <c r="A8" s="570" t="s">
        <v>253</v>
      </c>
      <c r="B8" s="570"/>
      <c r="C8" s="570"/>
      <c r="D8" s="570"/>
      <c r="E8" s="570"/>
      <c r="F8" s="570"/>
      <c r="G8" s="570"/>
      <c r="H8" s="570"/>
      <c r="I8" s="570"/>
      <c r="J8" s="570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7" t="s">
        <v>258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9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1" t="s">
        <v>401</v>
      </c>
      <c r="B15" s="571"/>
      <c r="C15" s="571"/>
      <c r="D15" s="571"/>
      <c r="E15" s="571"/>
      <c r="F15" s="571"/>
      <c r="G15" s="571"/>
      <c r="H15" s="571"/>
      <c r="I15" s="571"/>
      <c r="J15" s="571"/>
      <c r="K15" s="571"/>
    </row>
    <row r="16" spans="1:11" ht="46.5" customHeight="1" x14ac:dyDescent="0.2">
      <c r="A16" s="571" t="s">
        <v>402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</row>
    <row r="17" spans="1:11" ht="46.5" customHeight="1" x14ac:dyDescent="0.2">
      <c r="A17" s="571" t="s">
        <v>403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</row>
    <row r="18" spans="1:11" ht="46.5" customHeight="1" x14ac:dyDescent="0.2">
      <c r="A18" s="571" t="s">
        <v>404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</row>
    <row r="19" spans="1:11" ht="46.5" customHeight="1" x14ac:dyDescent="0.2">
      <c r="A19" s="571" t="s">
        <v>405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</row>
    <row r="20" spans="1:11" ht="46.5" customHeight="1" x14ac:dyDescent="0.2">
      <c r="A20" s="571" t="s">
        <v>406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</row>
    <row r="21" spans="1:11" ht="46.5" customHeight="1" x14ac:dyDescent="0.2">
      <c r="A21" s="571" t="s">
        <v>407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</row>
    <row r="22" spans="1:11" ht="120" customHeight="1" x14ac:dyDescent="0.2">
      <c r="A22" s="571" t="s">
        <v>415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</row>
    <row r="23" spans="1:11" ht="46.5" customHeight="1" x14ac:dyDescent="0.2">
      <c r="A23" s="571" t="s">
        <v>399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</row>
    <row r="24" spans="1:11" ht="46.5" customHeight="1" x14ac:dyDescent="0.2">
      <c r="A24" s="571" t="s">
        <v>408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</row>
    <row r="25" spans="1:11" ht="46.5" customHeight="1" x14ac:dyDescent="0.2">
      <c r="A25" s="571" t="s">
        <v>400</v>
      </c>
      <c r="B25" s="571"/>
      <c r="C25" s="571"/>
      <c r="D25" s="571"/>
      <c r="E25" s="571"/>
      <c r="F25" s="571"/>
      <c r="G25" s="571"/>
      <c r="H25" s="571"/>
      <c r="I25" s="571"/>
      <c r="J25" s="571"/>
      <c r="K25" s="571"/>
    </row>
    <row r="26" spans="1:11" ht="46.5" customHeight="1" x14ac:dyDescent="0.2">
      <c r="A26" s="571" t="s">
        <v>409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</row>
    <row r="27" spans="1:11" ht="6.75" customHeight="1" x14ac:dyDescent="0.2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</row>
    <row r="28" spans="1:11" ht="46.5" customHeight="1" x14ac:dyDescent="0.2">
      <c r="A28" s="571" t="s">
        <v>410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</row>
    <row r="29" spans="1:11" ht="46.5" customHeight="1" x14ac:dyDescent="0.2">
      <c r="A29" s="571" t="s">
        <v>354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</sheetPr>
  <dimension ref="A1:V14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72" t="s">
        <v>46</v>
      </c>
      <c r="C1" s="572"/>
      <c r="D1" s="572"/>
      <c r="E1" s="572"/>
      <c r="F1" s="572"/>
      <c r="G1" s="572"/>
      <c r="H1" s="572"/>
      <c r="I1" s="572"/>
      <c r="J1" s="572"/>
      <c r="K1" s="1" t="s">
        <v>704</v>
      </c>
      <c r="L1" s="351" t="s">
        <v>45</v>
      </c>
      <c r="M1" s="28">
        <v>12</v>
      </c>
      <c r="N1" s="590" t="s">
        <v>705</v>
      </c>
      <c r="O1" s="590"/>
      <c r="P1" s="590"/>
      <c r="Q1" s="33"/>
      <c r="R1" s="352"/>
      <c r="S1" s="352"/>
      <c r="T1" s="352"/>
    </row>
    <row r="2" spans="1:22" s="6" customFormat="1" ht="16.5" thickBot="1" x14ac:dyDescent="0.25">
      <c r="A2" s="589" t="s">
        <v>257</v>
      </c>
      <c r="B2" s="589"/>
      <c r="C2" s="591"/>
      <c r="D2" s="591"/>
      <c r="E2" s="592"/>
      <c r="F2" s="592"/>
      <c r="G2" s="592"/>
      <c r="H2" s="592"/>
      <c r="I2" s="591"/>
      <c r="J2" s="591"/>
      <c r="K2" s="591"/>
      <c r="L2" s="591"/>
      <c r="M2" s="591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02" t="s">
        <v>48</v>
      </c>
      <c r="B3" s="603"/>
      <c r="C3" s="300"/>
      <c r="D3" s="593" t="s">
        <v>58</v>
      </c>
      <c r="E3" s="596" t="s">
        <v>3</v>
      </c>
      <c r="F3" s="575" t="s">
        <v>357</v>
      </c>
      <c r="G3" s="576"/>
      <c r="H3" s="599" t="s">
        <v>260</v>
      </c>
      <c r="I3" s="301"/>
      <c r="J3" s="584" t="s">
        <v>4</v>
      </c>
      <c r="K3" s="626" t="s">
        <v>0</v>
      </c>
      <c r="L3" s="626"/>
      <c r="M3" s="626"/>
      <c r="N3" s="581" t="s">
        <v>7</v>
      </c>
      <c r="O3" s="626" t="s">
        <v>1</v>
      </c>
      <c r="P3" s="626"/>
      <c r="Q3" s="626"/>
      <c r="R3" s="626"/>
      <c r="S3" s="626"/>
      <c r="T3" s="581" t="s">
        <v>10</v>
      </c>
      <c r="U3" s="584" t="s">
        <v>59</v>
      </c>
      <c r="V3" s="301"/>
    </row>
    <row r="4" spans="1:22" ht="72" customHeight="1" x14ac:dyDescent="0.2">
      <c r="A4" s="604"/>
      <c r="B4" s="605"/>
      <c r="C4" s="302" t="s">
        <v>2</v>
      </c>
      <c r="D4" s="594"/>
      <c r="E4" s="597"/>
      <c r="F4" s="573" t="s">
        <v>356</v>
      </c>
      <c r="G4" s="573" t="s">
        <v>355</v>
      </c>
      <c r="H4" s="600"/>
      <c r="I4" s="303" t="s">
        <v>353</v>
      </c>
      <c r="J4" s="585"/>
      <c r="K4" s="587" t="s">
        <v>5</v>
      </c>
      <c r="L4" s="621" t="s">
        <v>6</v>
      </c>
      <c r="M4" s="622"/>
      <c r="N4" s="582"/>
      <c r="O4" s="577" t="s">
        <v>5</v>
      </c>
      <c r="P4" s="623" t="s">
        <v>30</v>
      </c>
      <c r="Q4" s="623" t="s">
        <v>51</v>
      </c>
      <c r="R4" s="623" t="s">
        <v>8</v>
      </c>
      <c r="S4" s="579" t="s">
        <v>9</v>
      </c>
      <c r="T4" s="582"/>
      <c r="U4" s="585"/>
      <c r="V4" s="303" t="s">
        <v>11</v>
      </c>
    </row>
    <row r="5" spans="1:22" ht="24.75" customHeight="1" thickBot="1" x14ac:dyDescent="0.25">
      <c r="A5" s="606"/>
      <c r="B5" s="607"/>
      <c r="C5" s="304"/>
      <c r="D5" s="595"/>
      <c r="E5" s="598"/>
      <c r="F5" s="574"/>
      <c r="G5" s="574"/>
      <c r="H5" s="601"/>
      <c r="I5" s="305"/>
      <c r="J5" s="586"/>
      <c r="K5" s="588"/>
      <c r="L5" s="306" t="s">
        <v>12</v>
      </c>
      <c r="M5" s="307" t="s">
        <v>13</v>
      </c>
      <c r="N5" s="583"/>
      <c r="O5" s="578"/>
      <c r="P5" s="624"/>
      <c r="Q5" s="624"/>
      <c r="R5" s="625"/>
      <c r="S5" s="580"/>
      <c r="T5" s="583"/>
      <c r="U5" s="586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239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306</v>
      </c>
      <c r="Q6" s="405" t="s">
        <v>307</v>
      </c>
      <c r="R6" s="405" t="s">
        <v>308</v>
      </c>
      <c r="S6" s="406" t="s">
        <v>309</v>
      </c>
      <c r="T6" s="403">
        <v>9</v>
      </c>
      <c r="U6" s="403">
        <v>10</v>
      </c>
      <c r="V6" s="397">
        <v>11</v>
      </c>
    </row>
    <row r="7" spans="1:22" x14ac:dyDescent="0.2">
      <c r="A7" s="609" t="s">
        <v>64</v>
      </c>
      <c r="B7" s="609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9"/>
      <c r="B8" s="610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0"/>
      <c r="B9" s="611"/>
      <c r="C9" s="24">
        <v>2019</v>
      </c>
      <c r="D9" s="312">
        <f>'6.Прил 3_ГДиАД-съдии'!E9</f>
        <v>340</v>
      </c>
      <c r="E9" s="185">
        <v>927</v>
      </c>
      <c r="F9" s="186"/>
      <c r="G9" s="186"/>
      <c r="H9" s="357">
        <v>3</v>
      </c>
      <c r="I9" s="281">
        <f>H9+E9</f>
        <v>930</v>
      </c>
      <c r="J9" s="182">
        <f>D9+I9</f>
        <v>1270</v>
      </c>
      <c r="K9" s="36">
        <f>N9+O9</f>
        <v>560</v>
      </c>
      <c r="L9" s="195">
        <f>'6.Прил 3_ГДиАД-съдии'!AU9</f>
        <v>379</v>
      </c>
      <c r="M9" s="57">
        <f>IF(K9&lt;&gt;0,L9/K9,0)</f>
        <v>0.67678571428571432</v>
      </c>
      <c r="N9" s="194">
        <f>'6.Прил 3_ГДиАД-съдии'!AG9</f>
        <v>450</v>
      </c>
      <c r="O9" s="39">
        <f>SUM(P9:S9)</f>
        <v>110</v>
      </c>
      <c r="P9" s="186"/>
      <c r="Q9" s="186">
        <v>8</v>
      </c>
      <c r="R9" s="186"/>
      <c r="S9" s="183">
        <v>102</v>
      </c>
      <c r="T9" s="187">
        <v>840</v>
      </c>
      <c r="U9" s="26">
        <f>J9-K9</f>
        <v>710</v>
      </c>
      <c r="V9" s="192">
        <v>111</v>
      </c>
    </row>
    <row r="10" spans="1:22" x14ac:dyDescent="0.2">
      <c r="A10" s="582" t="s">
        <v>52</v>
      </c>
      <c r="B10" s="609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2"/>
      <c r="B11" s="610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2"/>
      <c r="B12" s="611"/>
      <c r="C12" s="24">
        <v>2019</v>
      </c>
      <c r="D12" s="312">
        <f>'6.Прил 3_ГДиАД-съдии'!F9</f>
        <v>15</v>
      </c>
      <c r="E12" s="188">
        <v>34</v>
      </c>
      <c r="F12" s="189"/>
      <c r="G12" s="189"/>
      <c r="H12" s="279"/>
      <c r="I12" s="281">
        <f t="shared" si="2"/>
        <v>34</v>
      </c>
      <c r="J12" s="18">
        <f t="shared" si="3"/>
        <v>49</v>
      </c>
      <c r="K12" s="38">
        <f>N12+O12</f>
        <v>23</v>
      </c>
      <c r="L12" s="196">
        <f>'6.Прил 3_ГДиАД-съдии'!AV9</f>
        <v>23</v>
      </c>
      <c r="M12" s="58">
        <f t="shared" ref="M12:M51" si="6">IF(K12&lt;&gt;0,L12/K12,0)</f>
        <v>1</v>
      </c>
      <c r="N12" s="313">
        <f>'6.Прил 3_ГДиАД-съдии'!AH9</f>
        <v>23</v>
      </c>
      <c r="O12" s="50">
        <f>SUM(P12:S12)</f>
        <v>0</v>
      </c>
      <c r="P12" s="189"/>
      <c r="Q12" s="189"/>
      <c r="R12" s="189"/>
      <c r="S12" s="184"/>
      <c r="T12" s="190">
        <v>23</v>
      </c>
      <c r="U12" s="26">
        <f>J12-K12</f>
        <v>26</v>
      </c>
      <c r="V12" s="191">
        <v>7</v>
      </c>
    </row>
    <row r="13" spans="1:22" x14ac:dyDescent="0.2">
      <c r="A13" s="609" t="s">
        <v>77</v>
      </c>
      <c r="B13" s="609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9"/>
      <c r="B14" s="610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0"/>
      <c r="B15" s="611"/>
      <c r="C15" s="24">
        <v>2019</v>
      </c>
      <c r="D15" s="312">
        <f>'6.Прил 3_ГДиАД-съдии'!G9</f>
        <v>3</v>
      </c>
      <c r="E15" s="185">
        <v>2</v>
      </c>
      <c r="F15" s="186"/>
      <c r="G15" s="186"/>
      <c r="H15" s="278"/>
      <c r="I15" s="281">
        <f t="shared" si="2"/>
        <v>2</v>
      </c>
      <c r="J15" s="26">
        <f t="shared" si="3"/>
        <v>5</v>
      </c>
      <c r="K15" s="25">
        <f>N15+O15</f>
        <v>4</v>
      </c>
      <c r="L15" s="195">
        <f>'6.Прил 3_ГДиАД-съдии'!AW9</f>
        <v>1</v>
      </c>
      <c r="M15" s="57">
        <f t="shared" si="6"/>
        <v>0.25</v>
      </c>
      <c r="N15" s="194">
        <f>'6.Прил 3_ГДиАД-съдии'!AI9</f>
        <v>3</v>
      </c>
      <c r="O15" s="39">
        <f>SUM(P15:S15)</f>
        <v>1</v>
      </c>
      <c r="P15" s="186"/>
      <c r="Q15" s="186"/>
      <c r="R15" s="186"/>
      <c r="S15" s="183">
        <v>1</v>
      </c>
      <c r="T15" s="187">
        <v>4</v>
      </c>
      <c r="U15" s="26">
        <f>J15-K15</f>
        <v>1</v>
      </c>
      <c r="V15" s="192"/>
    </row>
    <row r="16" spans="1:22" x14ac:dyDescent="0.2">
      <c r="A16" s="609" t="s">
        <v>69</v>
      </c>
      <c r="B16" s="609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0"/>
      <c r="B17" s="610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1"/>
      <c r="B18" s="611"/>
      <c r="C18" s="24">
        <v>2019</v>
      </c>
      <c r="D18" s="312">
        <f>'6.Прил 3_ГДиАД-съдии'!H9</f>
        <v>50</v>
      </c>
      <c r="E18" s="188">
        <v>570</v>
      </c>
      <c r="F18" s="189"/>
      <c r="G18" s="189"/>
      <c r="H18" s="279"/>
      <c r="I18" s="281">
        <f t="shared" si="2"/>
        <v>570</v>
      </c>
      <c r="J18" s="18">
        <f t="shared" si="3"/>
        <v>620</v>
      </c>
      <c r="K18" s="38">
        <f>N18+O18</f>
        <v>589</v>
      </c>
      <c r="L18" s="196">
        <f>'6.Прил 3_ГДиАД-съдии'!AX9</f>
        <v>523</v>
      </c>
      <c r="M18" s="58">
        <f t="shared" si="6"/>
        <v>0.88794567062818341</v>
      </c>
      <c r="N18" s="313">
        <f>'6.Прил 3_ГДиАД-съдии'!AJ9</f>
        <v>495</v>
      </c>
      <c r="O18" s="50">
        <f>SUM(P18:S18)</f>
        <v>94</v>
      </c>
      <c r="P18" s="189"/>
      <c r="Q18" s="189"/>
      <c r="R18" s="189"/>
      <c r="S18" s="184">
        <v>94</v>
      </c>
      <c r="T18" s="190">
        <v>589</v>
      </c>
      <c r="U18" s="26">
        <f>J18-K18</f>
        <v>31</v>
      </c>
      <c r="V18" s="191">
        <v>3</v>
      </c>
    </row>
    <row r="19" spans="1:22" x14ac:dyDescent="0.2">
      <c r="A19" s="581" t="s">
        <v>70</v>
      </c>
      <c r="B19" s="609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2"/>
      <c r="B20" s="610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3"/>
      <c r="B21" s="618"/>
      <c r="C21" s="24">
        <v>2019</v>
      </c>
      <c r="D21" s="312">
        <f>'6.Прил 3_ГДиАД-съдии'!I9</f>
        <v>27</v>
      </c>
      <c r="E21" s="185">
        <v>1801</v>
      </c>
      <c r="F21" s="186"/>
      <c r="G21" s="186"/>
      <c r="H21" s="278"/>
      <c r="I21" s="281">
        <f t="shared" si="2"/>
        <v>1801</v>
      </c>
      <c r="J21" s="26">
        <f t="shared" si="3"/>
        <v>1828</v>
      </c>
      <c r="K21" s="36">
        <f>N21+O21</f>
        <v>1816</v>
      </c>
      <c r="L21" s="196">
        <f>'6.Прил 3_ГДиАД-съдии'!AY9</f>
        <v>1816</v>
      </c>
      <c r="M21" s="57">
        <f t="shared" si="6"/>
        <v>1</v>
      </c>
      <c r="N21" s="313">
        <f>'6.Прил 3_ГДиАД-съдии'!AK9</f>
        <v>1637</v>
      </c>
      <c r="O21" s="39">
        <f>SUM(P21:S21)</f>
        <v>179</v>
      </c>
      <c r="P21" s="186"/>
      <c r="Q21" s="186"/>
      <c r="R21" s="186"/>
      <c r="S21" s="183">
        <v>179</v>
      </c>
      <c r="T21" s="187">
        <v>1816</v>
      </c>
      <c r="U21" s="26">
        <f>J21-K21</f>
        <v>12</v>
      </c>
      <c r="V21" s="192">
        <v>38</v>
      </c>
    </row>
    <row r="22" spans="1:22" x14ac:dyDescent="0.2">
      <c r="A22" s="582" t="s">
        <v>61</v>
      </c>
      <c r="B22" s="609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2"/>
      <c r="B23" s="610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2"/>
      <c r="B24" s="611"/>
      <c r="C24" s="24">
        <v>2019</v>
      </c>
      <c r="D24" s="312">
        <f>'6.Прил 3_ГДиАД-съдии'!J9</f>
        <v>50</v>
      </c>
      <c r="E24" s="185">
        <v>169</v>
      </c>
      <c r="F24" s="186"/>
      <c r="G24" s="186"/>
      <c r="H24" s="278"/>
      <c r="I24" s="281">
        <f t="shared" si="2"/>
        <v>169</v>
      </c>
      <c r="J24" s="18">
        <f t="shared" si="3"/>
        <v>219</v>
      </c>
      <c r="K24" s="36">
        <f>N24+O24</f>
        <v>192</v>
      </c>
      <c r="L24" s="196">
        <f>'6.Прил 3_ГДиАД-съдии'!AZ9</f>
        <v>161</v>
      </c>
      <c r="M24" s="58">
        <f t="shared" si="6"/>
        <v>0.83854166666666663</v>
      </c>
      <c r="N24" s="313">
        <f>'6.Прил 3_ГДиАД-съдии'!AL9</f>
        <v>168</v>
      </c>
      <c r="O24" s="50">
        <f>SUM(P24:S24)</f>
        <v>24</v>
      </c>
      <c r="P24" s="189"/>
      <c r="Q24" s="189"/>
      <c r="R24" s="189"/>
      <c r="S24" s="184">
        <v>24</v>
      </c>
      <c r="T24" s="190">
        <v>288</v>
      </c>
      <c r="U24" s="26">
        <f>J24-K24</f>
        <v>27</v>
      </c>
      <c r="V24" s="191">
        <v>15</v>
      </c>
    </row>
    <row r="25" spans="1:22" x14ac:dyDescent="0.2">
      <c r="A25" s="612" t="s">
        <v>31</v>
      </c>
      <c r="B25" s="609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3"/>
      <c r="B26" s="610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4"/>
      <c r="B27" s="611"/>
      <c r="C27" s="24">
        <v>2019</v>
      </c>
      <c r="D27" s="314">
        <f>D9+D12+D15+D18+D21+D24</f>
        <v>485</v>
      </c>
      <c r="E27" s="27">
        <f t="shared" ref="E27:V27" si="9">E9+E12+E15+E18+E21+E24</f>
        <v>3503</v>
      </c>
      <c r="F27" s="43">
        <f t="shared" si="9"/>
        <v>0</v>
      </c>
      <c r="G27" s="43">
        <f t="shared" si="9"/>
        <v>0</v>
      </c>
      <c r="H27" s="289">
        <f t="shared" si="9"/>
        <v>3</v>
      </c>
      <c r="I27" s="281">
        <f t="shared" si="9"/>
        <v>3506</v>
      </c>
      <c r="J27" s="26">
        <f t="shared" si="9"/>
        <v>3991</v>
      </c>
      <c r="K27" s="39">
        <f t="shared" si="9"/>
        <v>3184</v>
      </c>
      <c r="L27" s="42">
        <f t="shared" si="9"/>
        <v>2903</v>
      </c>
      <c r="M27" s="57">
        <f t="shared" si="6"/>
        <v>0.91174623115577891</v>
      </c>
      <c r="N27" s="26">
        <f t="shared" si="9"/>
        <v>2776</v>
      </c>
      <c r="O27" s="39">
        <f t="shared" si="9"/>
        <v>408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400</v>
      </c>
      <c r="T27" s="26">
        <f t="shared" si="9"/>
        <v>3560</v>
      </c>
      <c r="U27" s="26">
        <f t="shared" si="9"/>
        <v>807</v>
      </c>
      <c r="V27" s="62">
        <f t="shared" si="9"/>
        <v>174</v>
      </c>
    </row>
    <row r="28" spans="1:22" x14ac:dyDescent="0.2">
      <c r="A28" s="609" t="s">
        <v>75</v>
      </c>
      <c r="B28" s="609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0"/>
      <c r="B29" s="610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1"/>
      <c r="B30" s="611"/>
      <c r="C30" s="24">
        <v>2019</v>
      </c>
      <c r="D30" s="315">
        <f>'4.Прил 3_НД-съдии'!E8</f>
        <v>63</v>
      </c>
      <c r="E30" s="290">
        <v>256</v>
      </c>
      <c r="F30" s="186"/>
      <c r="G30" s="186">
        <v>1</v>
      </c>
      <c r="H30" s="278">
        <v>2</v>
      </c>
      <c r="I30" s="281">
        <f t="shared" si="10"/>
        <v>258</v>
      </c>
      <c r="J30" s="18">
        <f t="shared" si="3"/>
        <v>321</v>
      </c>
      <c r="K30" s="171">
        <f>N30+O30</f>
        <v>249</v>
      </c>
      <c r="L30" s="316">
        <f>'4.Прил 3_НД-съдии'!AO8</f>
        <v>188</v>
      </c>
      <c r="M30" s="58">
        <f t="shared" si="6"/>
        <v>0.75502008032128509</v>
      </c>
      <c r="N30" s="317">
        <f>'4.Прил 3_НД-съдии'!AC8</f>
        <v>58</v>
      </c>
      <c r="O30" s="50">
        <f>SUM(P30:S30)</f>
        <v>191</v>
      </c>
      <c r="P30" s="189">
        <v>41</v>
      </c>
      <c r="Q30" s="189">
        <v>148</v>
      </c>
      <c r="R30" s="189"/>
      <c r="S30" s="184">
        <v>2</v>
      </c>
      <c r="T30" s="190">
        <v>632</v>
      </c>
      <c r="U30" s="18">
        <f t="shared" si="5"/>
        <v>72</v>
      </c>
      <c r="V30" s="318">
        <f>'3.Прил 2_НД'!R93</f>
        <v>55</v>
      </c>
    </row>
    <row r="31" spans="1:22" x14ac:dyDescent="0.2">
      <c r="A31" s="609" t="s">
        <v>76</v>
      </c>
      <c r="B31" s="609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0"/>
      <c r="B32" s="610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1"/>
      <c r="B33" s="611"/>
      <c r="C33" s="24">
        <v>2019</v>
      </c>
      <c r="D33" s="312">
        <f>'4.Прил 3_НД-съдии'!F8</f>
        <v>10</v>
      </c>
      <c r="E33" s="283">
        <v>18</v>
      </c>
      <c r="F33" s="189"/>
      <c r="G33" s="189"/>
      <c r="H33" s="279"/>
      <c r="I33" s="281">
        <f t="shared" si="10"/>
        <v>18</v>
      </c>
      <c r="J33" s="26">
        <f t="shared" si="3"/>
        <v>28</v>
      </c>
      <c r="K33" s="265">
        <f t="shared" si="1"/>
        <v>17</v>
      </c>
      <c r="L33" s="319">
        <f>'4.Прил 3_НД-съдии'!AP8</f>
        <v>5</v>
      </c>
      <c r="M33" s="57">
        <f t="shared" si="6"/>
        <v>0.29411764705882354</v>
      </c>
      <c r="N33" s="320">
        <f>'4.Прил 3_НД-съдии'!AD8</f>
        <v>11</v>
      </c>
      <c r="O33" s="39">
        <f t="shared" si="4"/>
        <v>6</v>
      </c>
      <c r="P33" s="186"/>
      <c r="Q33" s="186"/>
      <c r="R33" s="186"/>
      <c r="S33" s="183">
        <v>6</v>
      </c>
      <c r="T33" s="187">
        <v>77</v>
      </c>
      <c r="U33" s="26">
        <f t="shared" si="5"/>
        <v>11</v>
      </c>
      <c r="V33" s="321">
        <f>'3.Прил 2_НД'!R94</f>
        <v>11</v>
      </c>
    </row>
    <row r="34" spans="1:22" x14ac:dyDescent="0.2">
      <c r="A34" s="609" t="s">
        <v>71</v>
      </c>
      <c r="B34" s="609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0"/>
      <c r="B35" s="610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1"/>
      <c r="B36" s="611"/>
      <c r="C36" s="24">
        <v>2019</v>
      </c>
      <c r="D36" s="312">
        <f>'4.Прил 3_НД-съдии'!G8</f>
        <v>7</v>
      </c>
      <c r="E36" s="277">
        <v>46</v>
      </c>
      <c r="F36" s="186"/>
      <c r="G36" s="186"/>
      <c r="H36" s="278"/>
      <c r="I36" s="281">
        <f t="shared" si="10"/>
        <v>46</v>
      </c>
      <c r="J36" s="18">
        <f t="shared" si="3"/>
        <v>53</v>
      </c>
      <c r="K36" s="171">
        <f t="shared" si="1"/>
        <v>43</v>
      </c>
      <c r="L36" s="316">
        <f>'4.Прил 3_НД-съдии'!AQ8</f>
        <v>39</v>
      </c>
      <c r="M36" s="58">
        <f t="shared" si="6"/>
        <v>0.90697674418604646</v>
      </c>
      <c r="N36" s="317">
        <f>'4.Прил 3_НД-съдии'!AE8</f>
        <v>42</v>
      </c>
      <c r="O36" s="50">
        <f t="shared" si="4"/>
        <v>1</v>
      </c>
      <c r="P36" s="189"/>
      <c r="Q36" s="189"/>
      <c r="R36" s="189"/>
      <c r="S36" s="184">
        <v>1</v>
      </c>
      <c r="T36" s="190">
        <v>61</v>
      </c>
      <c r="U36" s="18">
        <f t="shared" si="5"/>
        <v>10</v>
      </c>
      <c r="V36" s="318">
        <f>'3.Прил 2_НД'!R95</f>
        <v>7</v>
      </c>
    </row>
    <row r="37" spans="1:22" x14ac:dyDescent="0.2">
      <c r="A37" s="609" t="s">
        <v>72</v>
      </c>
      <c r="B37" s="609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0"/>
      <c r="B38" s="610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1"/>
      <c r="B39" s="611"/>
      <c r="C39" s="24">
        <v>2019</v>
      </c>
      <c r="D39" s="271">
        <v>9</v>
      </c>
      <c r="E39" s="188">
        <v>956</v>
      </c>
      <c r="F39" s="189"/>
      <c r="G39" s="189"/>
      <c r="H39" s="279"/>
      <c r="I39" s="281">
        <f t="shared" si="10"/>
        <v>956</v>
      </c>
      <c r="J39" s="26">
        <f t="shared" si="3"/>
        <v>965</v>
      </c>
      <c r="K39" s="36">
        <f t="shared" si="1"/>
        <v>955</v>
      </c>
      <c r="L39" s="186">
        <v>955</v>
      </c>
      <c r="M39" s="57">
        <f t="shared" si="6"/>
        <v>1</v>
      </c>
      <c r="N39" s="187">
        <v>919</v>
      </c>
      <c r="O39" s="39">
        <f t="shared" si="4"/>
        <v>36</v>
      </c>
      <c r="P39" s="186"/>
      <c r="Q39" s="186"/>
      <c r="R39" s="186"/>
      <c r="S39" s="183">
        <v>36</v>
      </c>
      <c r="T39" s="187">
        <v>256</v>
      </c>
      <c r="U39" s="26">
        <f t="shared" si="5"/>
        <v>10</v>
      </c>
      <c r="V39" s="192">
        <v>28</v>
      </c>
    </row>
    <row r="40" spans="1:22" x14ac:dyDescent="0.2">
      <c r="A40" s="609" t="s">
        <v>73</v>
      </c>
      <c r="B40" s="609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10"/>
      <c r="B41" s="610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11"/>
      <c r="B42" s="611"/>
      <c r="C42" s="24">
        <v>2019</v>
      </c>
      <c r="D42" s="272"/>
      <c r="E42" s="185">
        <v>76</v>
      </c>
      <c r="F42" s="186"/>
      <c r="G42" s="186"/>
      <c r="H42" s="278"/>
      <c r="I42" s="281">
        <f t="shared" si="10"/>
        <v>76</v>
      </c>
      <c r="J42" s="18">
        <f t="shared" si="3"/>
        <v>76</v>
      </c>
      <c r="K42" s="38">
        <f t="shared" si="1"/>
        <v>76</v>
      </c>
      <c r="L42" s="189">
        <v>76</v>
      </c>
      <c r="M42" s="58">
        <f t="shared" si="6"/>
        <v>1</v>
      </c>
      <c r="N42" s="190">
        <v>76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9" t="s">
        <v>74</v>
      </c>
      <c r="B43" s="609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0"/>
      <c r="B44" s="610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1"/>
      <c r="B45" s="611"/>
      <c r="C45" s="24">
        <v>2019</v>
      </c>
      <c r="D45" s="326">
        <f>'4.Прил 3_НД-съдии'!I8</f>
        <v>87</v>
      </c>
      <c r="E45" s="283">
        <v>405</v>
      </c>
      <c r="F45" s="189"/>
      <c r="G45" s="189"/>
      <c r="H45" s="279"/>
      <c r="I45" s="281">
        <f t="shared" si="10"/>
        <v>405</v>
      </c>
      <c r="J45" s="182">
        <f t="shared" si="3"/>
        <v>492</v>
      </c>
      <c r="K45" s="36">
        <f>N45+O45</f>
        <v>396</v>
      </c>
      <c r="L45" s="327">
        <f>'4.Прил 3_НД-съдии'!AS8</f>
        <v>268</v>
      </c>
      <c r="M45" s="57">
        <f t="shared" si="6"/>
        <v>0.6767676767676768</v>
      </c>
      <c r="N45" s="194">
        <f>'4.Прил 3_НД-съдии'!AG8</f>
        <v>328</v>
      </c>
      <c r="O45" s="39">
        <f>SUM(P45:S45)</f>
        <v>68</v>
      </c>
      <c r="P45" s="186"/>
      <c r="Q45" s="186"/>
      <c r="R45" s="186"/>
      <c r="S45" s="183">
        <v>68</v>
      </c>
      <c r="T45" s="187">
        <v>649</v>
      </c>
      <c r="U45" s="26">
        <f t="shared" si="5"/>
        <v>96</v>
      </c>
      <c r="V45" s="192">
        <v>234</v>
      </c>
    </row>
    <row r="46" spans="1:22" x14ac:dyDescent="0.2">
      <c r="A46" s="612" t="s">
        <v>32</v>
      </c>
      <c r="B46" s="609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3"/>
      <c r="B47" s="610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4"/>
      <c r="B48" s="611"/>
      <c r="C48" s="24">
        <v>2019</v>
      </c>
      <c r="D48" s="284">
        <f t="shared" si="11"/>
        <v>176</v>
      </c>
      <c r="E48" s="25">
        <f t="shared" si="11"/>
        <v>1757</v>
      </c>
      <c r="F48" s="42">
        <f t="shared" si="11"/>
        <v>0</v>
      </c>
      <c r="G48" s="42">
        <f>G30+G33+G36+G39+G42+G45</f>
        <v>1</v>
      </c>
      <c r="H48" s="286">
        <f t="shared" si="11"/>
        <v>2</v>
      </c>
      <c r="I48" s="62">
        <f>I30+I33+I36+I39+I42+I45</f>
        <v>1759</v>
      </c>
      <c r="J48" s="26">
        <f t="shared" si="3"/>
        <v>1935</v>
      </c>
      <c r="K48" s="36">
        <f t="shared" si="12"/>
        <v>1736</v>
      </c>
      <c r="L48" s="43">
        <f t="shared" si="12"/>
        <v>1531</v>
      </c>
      <c r="M48" s="58">
        <f t="shared" si="6"/>
        <v>0.88191244239631339</v>
      </c>
      <c r="N48" s="26">
        <f t="shared" si="13"/>
        <v>1434</v>
      </c>
      <c r="O48" s="50">
        <f t="shared" si="13"/>
        <v>302</v>
      </c>
      <c r="P48" s="43">
        <f t="shared" si="13"/>
        <v>41</v>
      </c>
      <c r="Q48" s="43">
        <f t="shared" si="13"/>
        <v>148</v>
      </c>
      <c r="R48" s="43">
        <f t="shared" si="13"/>
        <v>0</v>
      </c>
      <c r="S48" s="49">
        <f t="shared" si="13"/>
        <v>113</v>
      </c>
      <c r="T48" s="26">
        <f>T30+T33+T36+T39+T45</f>
        <v>1675</v>
      </c>
      <c r="U48" s="26">
        <f>U30+U33+U36+U39+U42+U45</f>
        <v>199</v>
      </c>
      <c r="V48" s="62">
        <f>V30+V33+V36+V39+V45</f>
        <v>335</v>
      </c>
    </row>
    <row r="49" spans="1:22" x14ac:dyDescent="0.2">
      <c r="A49" s="612" t="s">
        <v>38</v>
      </c>
      <c r="B49" s="609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3"/>
      <c r="B50" s="610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4"/>
      <c r="B51" s="611"/>
      <c r="C51" s="24">
        <v>2019</v>
      </c>
      <c r="D51" s="284">
        <f t="shared" si="14"/>
        <v>661</v>
      </c>
      <c r="E51" s="25">
        <f t="shared" si="14"/>
        <v>5260</v>
      </c>
      <c r="F51" s="42">
        <f t="shared" si="14"/>
        <v>0</v>
      </c>
      <c r="G51" s="42">
        <f>G27+G48</f>
        <v>1</v>
      </c>
      <c r="H51" s="286">
        <f t="shared" si="15"/>
        <v>5</v>
      </c>
      <c r="I51" s="282">
        <f t="shared" si="15"/>
        <v>5265</v>
      </c>
      <c r="J51" s="51">
        <f t="shared" si="3"/>
        <v>5926</v>
      </c>
      <c r="K51" s="39">
        <f t="shared" si="14"/>
        <v>4920</v>
      </c>
      <c r="L51" s="42">
        <f t="shared" si="14"/>
        <v>4434</v>
      </c>
      <c r="M51" s="57">
        <f t="shared" si="6"/>
        <v>0.90121951219512197</v>
      </c>
      <c r="N51" s="51">
        <f t="shared" ref="N51:V51" si="18">N27+N48</f>
        <v>4210</v>
      </c>
      <c r="O51" s="39">
        <f t="shared" si="18"/>
        <v>710</v>
      </c>
      <c r="P51" s="42">
        <f t="shared" si="18"/>
        <v>41</v>
      </c>
      <c r="Q51" s="42">
        <f t="shared" si="18"/>
        <v>156</v>
      </c>
      <c r="R51" s="42">
        <f t="shared" si="18"/>
        <v>0</v>
      </c>
      <c r="S51" s="46">
        <f t="shared" si="18"/>
        <v>513</v>
      </c>
      <c r="T51" s="51">
        <f t="shared" si="18"/>
        <v>5235</v>
      </c>
      <c r="U51" s="51">
        <f t="shared" si="18"/>
        <v>1006</v>
      </c>
      <c r="V51" s="64">
        <f t="shared" si="18"/>
        <v>509</v>
      </c>
    </row>
    <row r="52" spans="1:22" x14ac:dyDescent="0.2">
      <c r="A52" s="581" t="s">
        <v>33</v>
      </c>
      <c r="B52" s="609" t="s">
        <v>47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82"/>
      <c r="B53" s="610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3"/>
      <c r="B54" s="611"/>
      <c r="C54" s="24">
        <v>2019</v>
      </c>
      <c r="D54" s="329"/>
      <c r="E54" s="307"/>
      <c r="F54" s="307"/>
      <c r="G54" s="307"/>
      <c r="H54" s="307"/>
      <c r="I54" s="330"/>
      <c r="J54" s="19">
        <v>12</v>
      </c>
      <c r="K54" s="328"/>
      <c r="L54" s="298"/>
      <c r="M54" s="298"/>
      <c r="N54" s="298"/>
      <c r="O54" s="298"/>
      <c r="P54" s="298"/>
      <c r="Q54" s="298"/>
      <c r="R54" s="608" t="s">
        <v>60</v>
      </c>
      <c r="S54" s="608"/>
      <c r="T54" s="608"/>
      <c r="U54" s="608"/>
      <c r="V54" s="608"/>
    </row>
    <row r="55" spans="1:22" x14ac:dyDescent="0.2">
      <c r="A55" s="612" t="s">
        <v>68</v>
      </c>
      <c r="B55" s="609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559</v>
      </c>
      <c r="R55" s="98"/>
      <c r="S55" s="298"/>
      <c r="T55" s="298"/>
      <c r="U55" s="298"/>
      <c r="V55" s="298"/>
    </row>
    <row r="56" spans="1:22" x14ac:dyDescent="0.2">
      <c r="A56" s="613"/>
      <c r="B56" s="610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693</v>
      </c>
      <c r="R56" s="307"/>
      <c r="S56" s="298"/>
      <c r="T56" s="298"/>
      <c r="U56" s="298"/>
      <c r="V56" s="298"/>
    </row>
    <row r="57" spans="1:22" ht="13.5" thickBot="1" x14ac:dyDescent="0.25">
      <c r="A57" s="614"/>
      <c r="B57" s="611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41.152777777777779</v>
      </c>
      <c r="K57" s="333">
        <f>IF(J54&lt;&gt;0,K51/M1/J54,0)</f>
        <v>34.166666666666664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81" t="s">
        <v>34</v>
      </c>
      <c r="B58" s="609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82"/>
      <c r="B59" s="610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3"/>
      <c r="B60" s="611"/>
      <c r="C60" s="24">
        <v>2019</v>
      </c>
      <c r="D60" s="329"/>
      <c r="E60" s="307"/>
      <c r="F60" s="307"/>
      <c r="G60" s="307"/>
      <c r="H60" s="307"/>
      <c r="I60" s="330"/>
      <c r="J60" s="19">
        <v>6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81" t="s">
        <v>35</v>
      </c>
      <c r="B61" s="609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82"/>
      <c r="B62" s="610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3"/>
      <c r="B63" s="611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55.43055555555555</v>
      </c>
      <c r="K63" s="333">
        <f>IF(J60&lt;&gt;0,K27/M1/J60,0)</f>
        <v>44.222222222222221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81" t="s">
        <v>37</v>
      </c>
      <c r="B64" s="609" t="s">
        <v>62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82"/>
      <c r="B65" s="610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3"/>
      <c r="B66" s="611"/>
      <c r="C66" s="24">
        <v>2019</v>
      </c>
      <c r="D66" s="334"/>
      <c r="E66" s="299"/>
      <c r="F66" s="299"/>
      <c r="G66" s="299"/>
      <c r="H66" s="299"/>
      <c r="I66" s="335"/>
      <c r="J66" s="19">
        <v>6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81" t="s">
        <v>36</v>
      </c>
      <c r="B67" s="609" t="s">
        <v>63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82"/>
      <c r="B68" s="610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3"/>
      <c r="B69" s="611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26.875</v>
      </c>
      <c r="K69" s="333">
        <f>IF(J66&lt;&gt;0,K48/M1/J66,0)</f>
        <v>24.111111111111111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9" t="s">
        <v>80</v>
      </c>
      <c r="B70" s="609" t="s">
        <v>79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10"/>
      <c r="B71" s="610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11"/>
      <c r="B72" s="611"/>
      <c r="C72" s="24">
        <v>2019</v>
      </c>
      <c r="D72" s="334"/>
      <c r="E72" s="299"/>
      <c r="F72" s="341"/>
      <c r="G72" s="341"/>
      <c r="H72" s="341"/>
      <c r="I72" s="342"/>
      <c r="J72" s="19">
        <v>122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5" t="s">
        <v>78</v>
      </c>
      <c r="B73" s="609" t="s">
        <v>65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6"/>
      <c r="B74" s="610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7"/>
      <c r="B75" s="611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48.57377049180328</v>
      </c>
      <c r="K75" s="348">
        <f>IF(J72&lt;&gt;0,K51/J72,0)</f>
        <v>40.327868852459019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66</v>
      </c>
      <c r="B77" s="6" t="s">
        <v>706</v>
      </c>
      <c r="C77" s="358"/>
    </row>
    <row r="78" spans="1:22" s="6" customFormat="1" x14ac:dyDescent="0.2">
      <c r="A78" s="7" t="s">
        <v>44</v>
      </c>
      <c r="B78" s="6" t="s">
        <v>707</v>
      </c>
      <c r="C78" s="358"/>
      <c r="H78" s="7" t="s">
        <v>709</v>
      </c>
      <c r="M78" s="7" t="s">
        <v>28</v>
      </c>
    </row>
    <row r="79" spans="1:22" s="6" customFormat="1" x14ac:dyDescent="0.2">
      <c r="A79" s="7" t="s">
        <v>67</v>
      </c>
      <c r="B79" s="6" t="s">
        <v>708</v>
      </c>
      <c r="C79" s="7"/>
    </row>
    <row r="80" spans="1:22" s="6" customFormat="1" x14ac:dyDescent="0.2">
      <c r="P80" s="6" t="s">
        <v>29</v>
      </c>
    </row>
    <row r="81" spans="10:10" s="6" customFormat="1" x14ac:dyDescent="0.2"/>
    <row r="82" spans="10:10" s="6" customFormat="1" x14ac:dyDescent="0.2"/>
    <row r="83" spans="10:10" s="6" customFormat="1" x14ac:dyDescent="0.2"/>
    <row r="84" spans="10:10" s="6" customFormat="1" x14ac:dyDescent="0.2"/>
    <row r="85" spans="10:10" s="6" customFormat="1" x14ac:dyDescent="0.2">
      <c r="J85" s="6" t="s">
        <v>734</v>
      </c>
    </row>
    <row r="86" spans="10:10" s="6" customFormat="1" x14ac:dyDescent="0.2"/>
    <row r="87" spans="10:10" s="6" customFormat="1" x14ac:dyDescent="0.2"/>
    <row r="88" spans="10:10" s="6" customFormat="1" x14ac:dyDescent="0.2"/>
    <row r="89" spans="10:10" s="6" customFormat="1" x14ac:dyDescent="0.2"/>
    <row r="90" spans="10:10" s="6" customFormat="1" x14ac:dyDescent="0.2"/>
    <row r="91" spans="10:10" s="6" customFormat="1" x14ac:dyDescent="0.2"/>
    <row r="92" spans="10:10" s="6" customFormat="1" x14ac:dyDescent="0.2"/>
    <row r="93" spans="10:10" s="6" customFormat="1" x14ac:dyDescent="0.2"/>
    <row r="94" spans="10:10" s="6" customFormat="1" x14ac:dyDescent="0.2"/>
    <row r="95" spans="10:10" s="6" customFormat="1" x14ac:dyDescent="0.2"/>
    <row r="96" spans="10:10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headerFooter>
    <oddFooter>&amp;R&amp;"Arial,Italic"&amp;8&amp;F / &amp;A / Page &amp;P of &amp;N</oddFooter>
  </headerFooter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U93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0" t="s">
        <v>416</v>
      </c>
      <c r="B1" s="630"/>
      <c r="C1" s="630"/>
      <c r="D1" s="630"/>
      <c r="E1" s="630"/>
      <c r="F1" s="630"/>
      <c r="G1" s="630"/>
      <c r="H1" s="375"/>
      <c r="I1" s="375"/>
      <c r="J1" s="375"/>
      <c r="K1" s="68" t="s">
        <v>704</v>
      </c>
      <c r="L1" s="291" t="s">
        <v>45</v>
      </c>
      <c r="M1" s="69">
        <v>12</v>
      </c>
      <c r="N1" s="627" t="s">
        <v>705</v>
      </c>
      <c r="O1" s="627"/>
      <c r="P1" s="627"/>
      <c r="Q1" s="627"/>
      <c r="R1" s="627"/>
      <c r="S1" s="660" t="s">
        <v>257</v>
      </c>
      <c r="T1" s="660"/>
      <c r="U1" s="660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4" t="s">
        <v>81</v>
      </c>
      <c r="B3" s="636" t="s">
        <v>82</v>
      </c>
      <c r="C3" s="639" t="s">
        <v>83</v>
      </c>
      <c r="D3" s="642" t="s">
        <v>84</v>
      </c>
      <c r="E3" s="643"/>
      <c r="F3" s="644"/>
      <c r="G3" s="655" t="s">
        <v>261</v>
      </c>
      <c r="H3" s="648" t="s">
        <v>350</v>
      </c>
      <c r="I3" s="645" t="s">
        <v>351</v>
      </c>
      <c r="J3" s="650" t="s">
        <v>346</v>
      </c>
      <c r="K3" s="651"/>
      <c r="L3" s="651"/>
      <c r="M3" s="651"/>
      <c r="N3" s="651"/>
      <c r="O3" s="651"/>
      <c r="P3" s="651"/>
      <c r="Q3" s="652"/>
      <c r="R3" s="657" t="s">
        <v>85</v>
      </c>
      <c r="S3" s="664" t="s">
        <v>86</v>
      </c>
    </row>
    <row r="4" spans="1:21" ht="12.75" customHeight="1" x14ac:dyDescent="0.2">
      <c r="A4" s="635"/>
      <c r="B4" s="637"/>
      <c r="C4" s="640"/>
      <c r="D4" s="628" t="s">
        <v>87</v>
      </c>
      <c r="E4" s="628" t="s">
        <v>88</v>
      </c>
      <c r="F4" s="629" t="s">
        <v>349</v>
      </c>
      <c r="G4" s="631"/>
      <c r="H4" s="649"/>
      <c r="I4" s="646"/>
      <c r="J4" s="632" t="s">
        <v>89</v>
      </c>
      <c r="K4" s="628" t="s">
        <v>90</v>
      </c>
      <c r="L4" s="628" t="s">
        <v>91</v>
      </c>
      <c r="M4" s="628" t="s">
        <v>92</v>
      </c>
      <c r="N4" s="667" t="s">
        <v>93</v>
      </c>
      <c r="O4" s="667"/>
      <c r="P4" s="628" t="s">
        <v>94</v>
      </c>
      <c r="Q4" s="668" t="s">
        <v>695</v>
      </c>
      <c r="R4" s="658"/>
      <c r="S4" s="665"/>
    </row>
    <row r="5" spans="1:21" x14ac:dyDescent="0.2">
      <c r="A5" s="635"/>
      <c r="B5" s="637"/>
      <c r="C5" s="640"/>
      <c r="D5" s="628"/>
      <c r="E5" s="628"/>
      <c r="F5" s="631"/>
      <c r="G5" s="631"/>
      <c r="H5" s="649"/>
      <c r="I5" s="646"/>
      <c r="J5" s="632"/>
      <c r="K5" s="628"/>
      <c r="L5" s="628"/>
      <c r="M5" s="628"/>
      <c r="N5" s="628" t="s">
        <v>95</v>
      </c>
      <c r="O5" s="628" t="s">
        <v>96</v>
      </c>
      <c r="P5" s="628"/>
      <c r="Q5" s="669"/>
      <c r="R5" s="658"/>
      <c r="S5" s="665"/>
    </row>
    <row r="6" spans="1:21" x14ac:dyDescent="0.2">
      <c r="A6" s="635"/>
      <c r="B6" s="637"/>
      <c r="C6" s="640"/>
      <c r="D6" s="628"/>
      <c r="E6" s="628"/>
      <c r="F6" s="631"/>
      <c r="G6" s="631"/>
      <c r="H6" s="649"/>
      <c r="I6" s="646"/>
      <c r="J6" s="632"/>
      <c r="K6" s="628"/>
      <c r="L6" s="628"/>
      <c r="M6" s="628"/>
      <c r="N6" s="628"/>
      <c r="O6" s="628"/>
      <c r="P6" s="628"/>
      <c r="Q6" s="669"/>
      <c r="R6" s="658"/>
      <c r="S6" s="665"/>
    </row>
    <row r="7" spans="1:21" ht="12.75" customHeight="1" x14ac:dyDescent="0.2">
      <c r="A7" s="635"/>
      <c r="B7" s="637"/>
      <c r="C7" s="640"/>
      <c r="D7" s="628"/>
      <c r="E7" s="628"/>
      <c r="F7" s="631"/>
      <c r="G7" s="631"/>
      <c r="H7" s="649"/>
      <c r="I7" s="646"/>
      <c r="J7" s="632"/>
      <c r="K7" s="628"/>
      <c r="L7" s="628"/>
      <c r="M7" s="628"/>
      <c r="N7" s="628"/>
      <c r="O7" s="628"/>
      <c r="P7" s="628"/>
      <c r="Q7" s="669"/>
      <c r="R7" s="658"/>
      <c r="S7" s="665"/>
    </row>
    <row r="8" spans="1:21" x14ac:dyDescent="0.2">
      <c r="A8" s="635"/>
      <c r="B8" s="637"/>
      <c r="C8" s="640"/>
      <c r="D8" s="628"/>
      <c r="E8" s="628"/>
      <c r="F8" s="631"/>
      <c r="G8" s="631"/>
      <c r="H8" s="649"/>
      <c r="I8" s="646"/>
      <c r="J8" s="632"/>
      <c r="K8" s="628"/>
      <c r="L8" s="628"/>
      <c r="M8" s="628"/>
      <c r="N8" s="628"/>
      <c r="O8" s="628"/>
      <c r="P8" s="628"/>
      <c r="Q8" s="669"/>
      <c r="R8" s="658"/>
      <c r="S8" s="665"/>
    </row>
    <row r="9" spans="1:21" x14ac:dyDescent="0.2">
      <c r="A9" s="635"/>
      <c r="B9" s="637"/>
      <c r="C9" s="640"/>
      <c r="D9" s="628"/>
      <c r="E9" s="628"/>
      <c r="F9" s="631"/>
      <c r="G9" s="631"/>
      <c r="H9" s="649"/>
      <c r="I9" s="646"/>
      <c r="J9" s="632"/>
      <c r="K9" s="628"/>
      <c r="L9" s="628"/>
      <c r="M9" s="628"/>
      <c r="N9" s="628"/>
      <c r="O9" s="628"/>
      <c r="P9" s="628"/>
      <c r="Q9" s="669"/>
      <c r="R9" s="658"/>
      <c r="S9" s="665"/>
    </row>
    <row r="10" spans="1:21" ht="52.5" customHeight="1" thickBot="1" x14ac:dyDescent="0.25">
      <c r="A10" s="635"/>
      <c r="B10" s="638"/>
      <c r="C10" s="641"/>
      <c r="D10" s="629"/>
      <c r="E10" s="629"/>
      <c r="F10" s="631"/>
      <c r="G10" s="631"/>
      <c r="H10" s="649"/>
      <c r="I10" s="647"/>
      <c r="J10" s="633"/>
      <c r="K10" s="629"/>
      <c r="L10" s="629"/>
      <c r="M10" s="629"/>
      <c r="N10" s="629"/>
      <c r="O10" s="629"/>
      <c r="P10" s="629"/>
      <c r="Q10" s="670"/>
      <c r="R10" s="659"/>
      <c r="S10" s="666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560</v>
      </c>
      <c r="B12" s="498" t="s">
        <v>561</v>
      </c>
      <c r="C12" s="505">
        <v>25</v>
      </c>
      <c r="D12" s="161">
        <v>268</v>
      </c>
      <c r="E12" s="161">
        <v>3</v>
      </c>
      <c r="F12" s="161"/>
      <c r="G12" s="161">
        <v>1</v>
      </c>
      <c r="H12" s="517">
        <f>G12+F12+E12+D12</f>
        <v>272</v>
      </c>
      <c r="I12" s="532">
        <f>SUM(C12+H12)</f>
        <v>297</v>
      </c>
      <c r="J12" s="542">
        <f>SUM(K12,L12,M12,N12,O12)</f>
        <v>197</v>
      </c>
      <c r="K12" s="161">
        <v>107</v>
      </c>
      <c r="L12" s="161">
        <v>22</v>
      </c>
      <c r="M12" s="161">
        <v>16</v>
      </c>
      <c r="N12" s="161">
        <v>8</v>
      </c>
      <c r="O12" s="161">
        <v>44</v>
      </c>
      <c r="P12" s="161">
        <v>141</v>
      </c>
      <c r="Q12" s="506">
        <v>41</v>
      </c>
      <c r="R12" s="535">
        <f>I12-J12</f>
        <v>100</v>
      </c>
      <c r="S12" s="507">
        <v>19</v>
      </c>
    </row>
    <row r="13" spans="1:21" x14ac:dyDescent="0.2">
      <c r="A13" s="524" t="s">
        <v>682</v>
      </c>
      <c r="B13" s="499" t="s">
        <v>562</v>
      </c>
      <c r="C13" s="502">
        <v>10</v>
      </c>
      <c r="D13" s="160">
        <v>52</v>
      </c>
      <c r="E13" s="160">
        <v>1</v>
      </c>
      <c r="F13" s="160"/>
      <c r="G13" s="160"/>
      <c r="H13" s="518">
        <f t="shared" ref="H13:H36" si="0">G13+F13+E13+D13</f>
        <v>53</v>
      </c>
      <c r="I13" s="533">
        <f t="shared" ref="I13:I36" si="1">SUM(C13+H13)</f>
        <v>63</v>
      </c>
      <c r="J13" s="539">
        <f t="shared" ref="J13:J36" si="2">SUM(K13,L13,M13,N13,O13)</f>
        <v>49</v>
      </c>
      <c r="K13" s="160">
        <v>34</v>
      </c>
      <c r="L13" s="160">
        <v>3</v>
      </c>
      <c r="M13" s="160">
        <v>1</v>
      </c>
      <c r="N13" s="160"/>
      <c r="O13" s="160">
        <v>11</v>
      </c>
      <c r="P13" s="160">
        <v>34</v>
      </c>
      <c r="Q13" s="162">
        <v>12</v>
      </c>
      <c r="R13" s="536">
        <f t="shared" ref="R13:R36" si="3">I13-J13</f>
        <v>14</v>
      </c>
      <c r="S13" s="172">
        <v>2</v>
      </c>
    </row>
    <row r="14" spans="1:21" x14ac:dyDescent="0.2">
      <c r="A14" s="522" t="s">
        <v>563</v>
      </c>
      <c r="B14" s="499" t="s">
        <v>564</v>
      </c>
      <c r="C14" s="502">
        <v>2</v>
      </c>
      <c r="D14" s="160">
        <v>53</v>
      </c>
      <c r="E14" s="160">
        <v>1</v>
      </c>
      <c r="F14" s="160"/>
      <c r="G14" s="160"/>
      <c r="H14" s="518">
        <f t="shared" si="0"/>
        <v>54</v>
      </c>
      <c r="I14" s="533">
        <f t="shared" si="1"/>
        <v>56</v>
      </c>
      <c r="J14" s="539">
        <f t="shared" si="2"/>
        <v>52</v>
      </c>
      <c r="K14" s="160">
        <v>46</v>
      </c>
      <c r="L14" s="160"/>
      <c r="M14" s="160"/>
      <c r="N14" s="160"/>
      <c r="O14" s="160">
        <v>6</v>
      </c>
      <c r="P14" s="160">
        <v>51</v>
      </c>
      <c r="Q14" s="162">
        <v>1</v>
      </c>
      <c r="R14" s="536">
        <f t="shared" si="3"/>
        <v>4</v>
      </c>
      <c r="S14" s="172"/>
    </row>
    <row r="15" spans="1:21" x14ac:dyDescent="0.2">
      <c r="A15" s="522" t="s">
        <v>565</v>
      </c>
      <c r="B15" s="499" t="s">
        <v>566</v>
      </c>
      <c r="C15" s="502">
        <v>2</v>
      </c>
      <c r="D15" s="160">
        <v>29</v>
      </c>
      <c r="E15" s="160"/>
      <c r="F15" s="160"/>
      <c r="G15" s="160"/>
      <c r="H15" s="518">
        <f t="shared" ref="H15:H17" si="4">G15+F15+E15+D15</f>
        <v>29</v>
      </c>
      <c r="I15" s="533">
        <f t="shared" ref="I15:I17" si="5">SUM(C15+H15)</f>
        <v>31</v>
      </c>
      <c r="J15" s="539">
        <f t="shared" ref="J15:J17" si="6">SUM(K15,L15,M15,N15,O15)</f>
        <v>31</v>
      </c>
      <c r="K15" s="160">
        <v>5</v>
      </c>
      <c r="L15" s="160">
        <v>8</v>
      </c>
      <c r="M15" s="160">
        <v>1</v>
      </c>
      <c r="N15" s="160">
        <v>8</v>
      </c>
      <c r="O15" s="160">
        <v>9</v>
      </c>
      <c r="P15" s="160">
        <v>28</v>
      </c>
      <c r="Q15" s="162">
        <v>3</v>
      </c>
      <c r="R15" s="536">
        <f t="shared" ref="R15:R17" si="7">I15-J15</f>
        <v>0</v>
      </c>
      <c r="S15" s="172">
        <v>1</v>
      </c>
    </row>
    <row r="16" spans="1:21" ht="25.5" x14ac:dyDescent="0.2">
      <c r="A16" s="522" t="s">
        <v>618</v>
      </c>
      <c r="B16" s="523" t="s">
        <v>683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567</v>
      </c>
      <c r="B17" s="499" t="s">
        <v>568</v>
      </c>
      <c r="C17" s="502">
        <v>12</v>
      </c>
      <c r="D17" s="160">
        <v>20</v>
      </c>
      <c r="E17" s="160">
        <v>1</v>
      </c>
      <c r="F17" s="160"/>
      <c r="G17" s="160"/>
      <c r="H17" s="518">
        <f t="shared" si="4"/>
        <v>21</v>
      </c>
      <c r="I17" s="533">
        <f t="shared" si="5"/>
        <v>33</v>
      </c>
      <c r="J17" s="539">
        <f t="shared" si="6"/>
        <v>26</v>
      </c>
      <c r="K17" s="160">
        <v>6</v>
      </c>
      <c r="L17" s="160">
        <v>1</v>
      </c>
      <c r="M17" s="160">
        <v>5</v>
      </c>
      <c r="N17" s="160"/>
      <c r="O17" s="160">
        <v>14</v>
      </c>
      <c r="P17" s="160">
        <v>20</v>
      </c>
      <c r="Q17" s="162">
        <v>4</v>
      </c>
      <c r="R17" s="536">
        <f t="shared" si="7"/>
        <v>7</v>
      </c>
      <c r="S17" s="172">
        <v>3</v>
      </c>
    </row>
    <row r="18" spans="1:19" ht="14.25" x14ac:dyDescent="0.2">
      <c r="A18" s="527" t="s">
        <v>97</v>
      </c>
      <c r="B18" s="500" t="s">
        <v>569</v>
      </c>
      <c r="C18" s="502">
        <v>63</v>
      </c>
      <c r="D18" s="160">
        <v>144</v>
      </c>
      <c r="E18" s="160">
        <v>14</v>
      </c>
      <c r="F18" s="160"/>
      <c r="G18" s="160">
        <v>1</v>
      </c>
      <c r="H18" s="518">
        <f t="shared" si="0"/>
        <v>159</v>
      </c>
      <c r="I18" s="533">
        <f t="shared" si="1"/>
        <v>222</v>
      </c>
      <c r="J18" s="539">
        <f t="shared" si="2"/>
        <v>115</v>
      </c>
      <c r="K18" s="160">
        <v>53</v>
      </c>
      <c r="L18" s="160">
        <v>21</v>
      </c>
      <c r="M18" s="160">
        <v>11</v>
      </c>
      <c r="N18" s="160"/>
      <c r="O18" s="160">
        <v>30</v>
      </c>
      <c r="P18" s="160">
        <v>64</v>
      </c>
      <c r="Q18" s="162">
        <v>32</v>
      </c>
      <c r="R18" s="536">
        <f t="shared" si="3"/>
        <v>107</v>
      </c>
      <c r="S18" s="172">
        <v>32</v>
      </c>
    </row>
    <row r="19" spans="1:19" x14ac:dyDescent="0.2">
      <c r="A19" s="525" t="s">
        <v>614</v>
      </c>
      <c r="B19" s="499" t="s">
        <v>570</v>
      </c>
      <c r="C19" s="502">
        <v>3</v>
      </c>
      <c r="D19" s="160">
        <v>1</v>
      </c>
      <c r="E19" s="160"/>
      <c r="F19" s="160"/>
      <c r="G19" s="160"/>
      <c r="H19" s="518">
        <f t="shared" si="0"/>
        <v>1</v>
      </c>
      <c r="I19" s="533">
        <f t="shared" si="1"/>
        <v>4</v>
      </c>
      <c r="J19" s="539">
        <f t="shared" si="2"/>
        <v>4</v>
      </c>
      <c r="K19" s="160"/>
      <c r="L19" s="160">
        <v>3</v>
      </c>
      <c r="M19" s="160"/>
      <c r="N19" s="160"/>
      <c r="O19" s="160">
        <v>1</v>
      </c>
      <c r="P19" s="160"/>
      <c r="Q19" s="162">
        <v>2</v>
      </c>
      <c r="R19" s="536">
        <f t="shared" si="3"/>
        <v>0</v>
      </c>
      <c r="S19" s="172">
        <v>3</v>
      </c>
    </row>
    <row r="20" spans="1:19" x14ac:dyDescent="0.2">
      <c r="A20" s="522" t="s">
        <v>571</v>
      </c>
      <c r="B20" s="499" t="s">
        <v>572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573</v>
      </c>
      <c r="B21" s="499" t="s">
        <v>574</v>
      </c>
      <c r="C21" s="502">
        <v>3</v>
      </c>
      <c r="D21" s="160">
        <v>3</v>
      </c>
      <c r="E21" s="160"/>
      <c r="F21" s="160"/>
      <c r="G21" s="160"/>
      <c r="H21" s="518">
        <f t="shared" si="0"/>
        <v>3</v>
      </c>
      <c r="I21" s="533">
        <f t="shared" si="1"/>
        <v>6</v>
      </c>
      <c r="J21" s="539">
        <f t="shared" si="2"/>
        <v>4</v>
      </c>
      <c r="K21" s="160"/>
      <c r="L21" s="160">
        <v>4</v>
      </c>
      <c r="M21" s="160"/>
      <c r="N21" s="160"/>
      <c r="O21" s="160"/>
      <c r="P21" s="160">
        <v>3</v>
      </c>
      <c r="Q21" s="162">
        <v>1</v>
      </c>
      <c r="R21" s="536">
        <f t="shared" si="3"/>
        <v>2</v>
      </c>
      <c r="S21" s="172">
        <v>4</v>
      </c>
    </row>
    <row r="22" spans="1:19" ht="25.5" x14ac:dyDescent="0.2">
      <c r="A22" s="522" t="s">
        <v>619</v>
      </c>
      <c r="B22" s="523" t="s">
        <v>684</v>
      </c>
      <c r="C22" s="502"/>
      <c r="D22" s="160"/>
      <c r="E22" s="160">
        <v>1</v>
      </c>
      <c r="F22" s="160"/>
      <c r="G22" s="160"/>
      <c r="H22" s="518">
        <f t="shared" ref="H22" si="8">G22+F22+E22+D22</f>
        <v>1</v>
      </c>
      <c r="I22" s="533">
        <f t="shared" ref="I22" si="9">SUM(C22+H22)</f>
        <v>1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1</v>
      </c>
      <c r="S22" s="172"/>
    </row>
    <row r="23" spans="1:19" x14ac:dyDescent="0.2">
      <c r="A23" s="522" t="s">
        <v>575</v>
      </c>
      <c r="B23" s="499" t="s">
        <v>576</v>
      </c>
      <c r="C23" s="502"/>
      <c r="D23" s="160">
        <v>1</v>
      </c>
      <c r="E23" s="160"/>
      <c r="F23" s="160"/>
      <c r="G23" s="160"/>
      <c r="H23" s="518">
        <f t="shared" si="0"/>
        <v>1</v>
      </c>
      <c r="I23" s="533">
        <f t="shared" si="1"/>
        <v>1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1</v>
      </c>
      <c r="S23" s="172"/>
    </row>
    <row r="24" spans="1:19" x14ac:dyDescent="0.2">
      <c r="A24" s="522" t="s">
        <v>577</v>
      </c>
      <c r="B24" s="499" t="s">
        <v>578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579</v>
      </c>
      <c r="B25" s="499" t="s">
        <v>580</v>
      </c>
      <c r="C25" s="502">
        <v>7</v>
      </c>
      <c r="D25" s="160">
        <v>24</v>
      </c>
      <c r="E25" s="160">
        <v>12</v>
      </c>
      <c r="F25" s="160"/>
      <c r="G25" s="160"/>
      <c r="H25" s="518">
        <f t="shared" si="0"/>
        <v>36</v>
      </c>
      <c r="I25" s="533">
        <f t="shared" si="1"/>
        <v>43</v>
      </c>
      <c r="J25" s="539">
        <f t="shared" si="2"/>
        <v>18</v>
      </c>
      <c r="K25" s="160">
        <v>10</v>
      </c>
      <c r="L25" s="160">
        <v>1</v>
      </c>
      <c r="M25" s="160"/>
      <c r="N25" s="160"/>
      <c r="O25" s="160">
        <v>7</v>
      </c>
      <c r="P25" s="160">
        <v>14</v>
      </c>
      <c r="Q25" s="162">
        <v>1</v>
      </c>
      <c r="R25" s="536">
        <f t="shared" si="3"/>
        <v>25</v>
      </c>
      <c r="S25" s="172">
        <v>4</v>
      </c>
    </row>
    <row r="26" spans="1:19" ht="14.25" x14ac:dyDescent="0.2">
      <c r="A26" s="527" t="s">
        <v>99</v>
      </c>
      <c r="B26" s="500" t="s">
        <v>581</v>
      </c>
      <c r="C26" s="502">
        <v>34</v>
      </c>
      <c r="D26" s="160">
        <v>8</v>
      </c>
      <c r="E26" s="160"/>
      <c r="F26" s="160"/>
      <c r="G26" s="160"/>
      <c r="H26" s="518">
        <f t="shared" si="0"/>
        <v>8</v>
      </c>
      <c r="I26" s="533">
        <f t="shared" si="1"/>
        <v>42</v>
      </c>
      <c r="J26" s="539">
        <f t="shared" si="2"/>
        <v>6</v>
      </c>
      <c r="K26" s="160">
        <v>3</v>
      </c>
      <c r="L26" s="160">
        <v>1</v>
      </c>
      <c r="M26" s="160">
        <v>2</v>
      </c>
      <c r="N26" s="160"/>
      <c r="O26" s="160"/>
      <c r="P26" s="160">
        <v>3</v>
      </c>
      <c r="Q26" s="162">
        <v>3</v>
      </c>
      <c r="R26" s="536">
        <f t="shared" si="3"/>
        <v>36</v>
      </c>
      <c r="S26" s="172">
        <v>5</v>
      </c>
    </row>
    <row r="27" spans="1:19" ht="14.25" x14ac:dyDescent="0.2">
      <c r="A27" s="527" t="s">
        <v>582</v>
      </c>
      <c r="B27" s="500" t="s">
        <v>583</v>
      </c>
      <c r="C27" s="502">
        <v>28</v>
      </c>
      <c r="D27" s="160">
        <v>25</v>
      </c>
      <c r="E27" s="160">
        <v>1</v>
      </c>
      <c r="F27" s="160"/>
      <c r="G27" s="160"/>
      <c r="H27" s="518">
        <f t="shared" si="0"/>
        <v>26</v>
      </c>
      <c r="I27" s="533">
        <f t="shared" si="1"/>
        <v>54</v>
      </c>
      <c r="J27" s="539">
        <f t="shared" si="2"/>
        <v>32</v>
      </c>
      <c r="K27" s="160">
        <v>20</v>
      </c>
      <c r="L27" s="160">
        <v>4</v>
      </c>
      <c r="M27" s="160">
        <v>1</v>
      </c>
      <c r="N27" s="160"/>
      <c r="O27" s="160">
        <v>7</v>
      </c>
      <c r="P27" s="160">
        <v>16</v>
      </c>
      <c r="Q27" s="162">
        <v>9</v>
      </c>
      <c r="R27" s="536">
        <f t="shared" si="3"/>
        <v>22</v>
      </c>
      <c r="S27" s="172">
        <v>16</v>
      </c>
    </row>
    <row r="28" spans="1:19" x14ac:dyDescent="0.2">
      <c r="A28" s="524" t="s">
        <v>694</v>
      </c>
      <c r="B28" s="499" t="s">
        <v>584</v>
      </c>
      <c r="C28" s="502">
        <v>17</v>
      </c>
      <c r="D28" s="160">
        <v>23</v>
      </c>
      <c r="E28" s="160"/>
      <c r="F28" s="160"/>
      <c r="G28" s="160"/>
      <c r="H28" s="518">
        <f t="shared" si="0"/>
        <v>23</v>
      </c>
      <c r="I28" s="533">
        <f t="shared" si="1"/>
        <v>40</v>
      </c>
      <c r="J28" s="539">
        <f t="shared" si="2"/>
        <v>28</v>
      </c>
      <c r="K28" s="160">
        <v>18</v>
      </c>
      <c r="L28" s="160">
        <v>3</v>
      </c>
      <c r="M28" s="160">
        <v>1</v>
      </c>
      <c r="N28" s="160"/>
      <c r="O28" s="160">
        <v>6</v>
      </c>
      <c r="P28" s="160">
        <v>14</v>
      </c>
      <c r="Q28" s="162">
        <v>9</v>
      </c>
      <c r="R28" s="536">
        <f t="shared" si="3"/>
        <v>12</v>
      </c>
      <c r="S28" s="172">
        <v>10</v>
      </c>
    </row>
    <row r="29" spans="1:19" ht="14.25" x14ac:dyDescent="0.2">
      <c r="A29" s="527" t="s">
        <v>585</v>
      </c>
      <c r="B29" s="500" t="s">
        <v>586</v>
      </c>
      <c r="C29" s="502">
        <v>155</v>
      </c>
      <c r="D29" s="160">
        <v>203</v>
      </c>
      <c r="E29" s="160">
        <v>11</v>
      </c>
      <c r="F29" s="160"/>
      <c r="G29" s="160"/>
      <c r="H29" s="518">
        <f t="shared" si="0"/>
        <v>214</v>
      </c>
      <c r="I29" s="533">
        <f t="shared" si="1"/>
        <v>369</v>
      </c>
      <c r="J29" s="539">
        <f t="shared" si="2"/>
        <v>155</v>
      </c>
      <c r="K29" s="160">
        <v>72</v>
      </c>
      <c r="L29" s="160">
        <v>39</v>
      </c>
      <c r="M29" s="160">
        <v>28</v>
      </c>
      <c r="N29" s="160"/>
      <c r="O29" s="160">
        <v>16</v>
      </c>
      <c r="P29" s="160">
        <v>130</v>
      </c>
      <c r="Q29" s="162">
        <v>24</v>
      </c>
      <c r="R29" s="536">
        <f t="shared" si="3"/>
        <v>214</v>
      </c>
      <c r="S29" s="172">
        <v>31</v>
      </c>
    </row>
    <row r="30" spans="1:19" ht="14.25" x14ac:dyDescent="0.2">
      <c r="A30" s="527" t="s">
        <v>102</v>
      </c>
      <c r="B30" s="500" t="s">
        <v>587</v>
      </c>
      <c r="C30" s="502">
        <v>50</v>
      </c>
      <c r="D30" s="160">
        <v>283</v>
      </c>
      <c r="E30" s="160">
        <v>1</v>
      </c>
      <c r="F30" s="160"/>
      <c r="G30" s="160">
        <v>1</v>
      </c>
      <c r="H30" s="518">
        <f t="shared" si="0"/>
        <v>285</v>
      </c>
      <c r="I30" s="533">
        <f t="shared" si="1"/>
        <v>335</v>
      </c>
      <c r="J30" s="539">
        <f t="shared" si="2"/>
        <v>78</v>
      </c>
      <c r="K30" s="160">
        <v>59</v>
      </c>
      <c r="L30" s="160">
        <v>10</v>
      </c>
      <c r="M30" s="160">
        <v>4</v>
      </c>
      <c r="N30" s="160"/>
      <c r="O30" s="160">
        <v>5</v>
      </c>
      <c r="P30" s="160">
        <v>48</v>
      </c>
      <c r="Q30" s="162">
        <v>22</v>
      </c>
      <c r="R30" s="536">
        <f t="shared" si="3"/>
        <v>257</v>
      </c>
      <c r="S30" s="172">
        <v>15</v>
      </c>
    </row>
    <row r="31" spans="1:19" x14ac:dyDescent="0.2">
      <c r="A31" s="524" t="s">
        <v>625</v>
      </c>
      <c r="B31" s="499" t="s">
        <v>588</v>
      </c>
      <c r="C31" s="502">
        <v>15</v>
      </c>
      <c r="D31" s="160">
        <v>15</v>
      </c>
      <c r="E31" s="160"/>
      <c r="F31" s="160"/>
      <c r="G31" s="160"/>
      <c r="H31" s="518">
        <f t="shared" si="0"/>
        <v>15</v>
      </c>
      <c r="I31" s="533">
        <f t="shared" si="1"/>
        <v>30</v>
      </c>
      <c r="J31" s="539">
        <f t="shared" si="2"/>
        <v>20</v>
      </c>
      <c r="K31" s="160">
        <v>20</v>
      </c>
      <c r="L31" s="160"/>
      <c r="M31" s="160"/>
      <c r="N31" s="160"/>
      <c r="O31" s="160"/>
      <c r="P31" s="160">
        <v>13</v>
      </c>
      <c r="Q31" s="162">
        <v>4</v>
      </c>
      <c r="R31" s="536">
        <f t="shared" si="3"/>
        <v>10</v>
      </c>
      <c r="S31" s="172">
        <v>3</v>
      </c>
    </row>
    <row r="32" spans="1:19" ht="25.5" x14ac:dyDescent="0.2">
      <c r="A32" s="522" t="s">
        <v>589</v>
      </c>
      <c r="B32" s="499" t="s">
        <v>590</v>
      </c>
      <c r="C32" s="502">
        <v>21</v>
      </c>
      <c r="D32" s="160">
        <v>79</v>
      </c>
      <c r="E32" s="160"/>
      <c r="F32" s="160"/>
      <c r="G32" s="160"/>
      <c r="H32" s="518">
        <f t="shared" si="0"/>
        <v>79</v>
      </c>
      <c r="I32" s="533">
        <f t="shared" si="1"/>
        <v>100</v>
      </c>
      <c r="J32" s="539">
        <f t="shared" si="2"/>
        <v>2</v>
      </c>
      <c r="K32" s="160">
        <v>2</v>
      </c>
      <c r="L32" s="160"/>
      <c r="M32" s="160"/>
      <c r="N32" s="160"/>
      <c r="O32" s="160"/>
      <c r="P32" s="160">
        <v>2</v>
      </c>
      <c r="Q32" s="162"/>
      <c r="R32" s="536">
        <f t="shared" si="3"/>
        <v>98</v>
      </c>
      <c r="S32" s="172"/>
    </row>
    <row r="33" spans="1:19" ht="39" customHeight="1" x14ac:dyDescent="0.2">
      <c r="A33" s="522" t="s">
        <v>591</v>
      </c>
      <c r="B33" s="499" t="s">
        <v>592</v>
      </c>
      <c r="C33" s="502">
        <v>7</v>
      </c>
      <c r="D33" s="160">
        <v>10</v>
      </c>
      <c r="E33" s="160"/>
      <c r="F33" s="160"/>
      <c r="G33" s="160"/>
      <c r="H33" s="518">
        <f t="shared" si="0"/>
        <v>10</v>
      </c>
      <c r="I33" s="533">
        <f t="shared" si="1"/>
        <v>17</v>
      </c>
      <c r="J33" s="539">
        <f t="shared" si="2"/>
        <v>10</v>
      </c>
      <c r="K33" s="160">
        <v>7</v>
      </c>
      <c r="L33" s="160"/>
      <c r="M33" s="160">
        <v>1</v>
      </c>
      <c r="N33" s="160"/>
      <c r="O33" s="160">
        <v>2</v>
      </c>
      <c r="P33" s="160">
        <v>8</v>
      </c>
      <c r="Q33" s="162">
        <v>2</v>
      </c>
      <c r="R33" s="536">
        <f t="shared" si="3"/>
        <v>7</v>
      </c>
      <c r="S33" s="172">
        <v>6</v>
      </c>
    </row>
    <row r="34" spans="1:19" ht="14.25" x14ac:dyDescent="0.2">
      <c r="A34" s="527" t="s">
        <v>593</v>
      </c>
      <c r="B34" s="500" t="s">
        <v>594</v>
      </c>
      <c r="C34" s="502">
        <v>3</v>
      </c>
      <c r="D34" s="160">
        <v>2</v>
      </c>
      <c r="E34" s="160"/>
      <c r="F34" s="160"/>
      <c r="G34" s="160"/>
      <c r="H34" s="518">
        <f t="shared" si="0"/>
        <v>2</v>
      </c>
      <c r="I34" s="533">
        <f t="shared" si="1"/>
        <v>5</v>
      </c>
      <c r="J34" s="539">
        <f t="shared" si="2"/>
        <v>4</v>
      </c>
      <c r="K34" s="160">
        <v>3</v>
      </c>
      <c r="L34" s="160"/>
      <c r="M34" s="160"/>
      <c r="N34" s="160"/>
      <c r="O34" s="160">
        <v>1</v>
      </c>
      <c r="P34" s="160">
        <v>1</v>
      </c>
      <c r="Q34" s="162"/>
      <c r="R34" s="536">
        <f t="shared" si="3"/>
        <v>1</v>
      </c>
      <c r="S34" s="172"/>
    </row>
    <row r="35" spans="1:19" ht="14.25" x14ac:dyDescent="0.2">
      <c r="A35" s="527" t="s">
        <v>595</v>
      </c>
      <c r="B35" s="500" t="s">
        <v>596</v>
      </c>
      <c r="C35" s="502"/>
      <c r="D35" s="160">
        <v>21</v>
      </c>
      <c r="E35" s="160"/>
      <c r="F35" s="160"/>
      <c r="G35" s="160"/>
      <c r="H35" s="518">
        <f t="shared" si="0"/>
        <v>21</v>
      </c>
      <c r="I35" s="533">
        <f t="shared" si="1"/>
        <v>21</v>
      </c>
      <c r="J35" s="539">
        <f t="shared" si="2"/>
        <v>19</v>
      </c>
      <c r="K35" s="160">
        <v>10</v>
      </c>
      <c r="L35" s="160"/>
      <c r="M35" s="160">
        <v>7</v>
      </c>
      <c r="N35" s="160"/>
      <c r="O35" s="160">
        <v>2</v>
      </c>
      <c r="P35" s="160">
        <v>19</v>
      </c>
      <c r="Q35" s="162"/>
      <c r="R35" s="536">
        <f t="shared" si="3"/>
        <v>2</v>
      </c>
      <c r="S35" s="172">
        <v>2</v>
      </c>
    </row>
    <row r="36" spans="1:19" ht="14.25" x14ac:dyDescent="0.2">
      <c r="A36" s="527" t="s">
        <v>597</v>
      </c>
      <c r="B36" s="500" t="s">
        <v>598</v>
      </c>
      <c r="C36" s="502">
        <v>49</v>
      </c>
      <c r="D36" s="160">
        <v>512</v>
      </c>
      <c r="E36" s="160">
        <v>10</v>
      </c>
      <c r="F36" s="160"/>
      <c r="G36" s="160"/>
      <c r="H36" s="518">
        <f t="shared" si="0"/>
        <v>522</v>
      </c>
      <c r="I36" s="533">
        <f t="shared" si="1"/>
        <v>571</v>
      </c>
      <c r="J36" s="539">
        <f t="shared" si="2"/>
        <v>550</v>
      </c>
      <c r="K36" s="160">
        <v>442</v>
      </c>
      <c r="L36" s="160">
        <v>6</v>
      </c>
      <c r="M36" s="160">
        <v>30</v>
      </c>
      <c r="N36" s="160"/>
      <c r="O36" s="160">
        <v>72</v>
      </c>
      <c r="P36" s="160">
        <v>484</v>
      </c>
      <c r="Q36" s="162">
        <v>21</v>
      </c>
      <c r="R36" s="536">
        <f t="shared" si="3"/>
        <v>21</v>
      </c>
      <c r="S36" s="172">
        <v>1</v>
      </c>
    </row>
    <row r="37" spans="1:19" ht="28.5" x14ac:dyDescent="0.2">
      <c r="A37" s="527" t="s">
        <v>599</v>
      </c>
      <c r="B37" s="500" t="s">
        <v>600</v>
      </c>
      <c r="C37" s="502">
        <v>27</v>
      </c>
      <c r="D37" s="160">
        <v>1693</v>
      </c>
      <c r="E37" s="160">
        <v>108</v>
      </c>
      <c r="F37" s="160"/>
      <c r="G37" s="160"/>
      <c r="H37" s="518">
        <f t="shared" ref="H37:H47" si="12">G37+F37+E37+D37</f>
        <v>1801</v>
      </c>
      <c r="I37" s="533">
        <f>SUM(C37+H37)</f>
        <v>1828</v>
      </c>
      <c r="J37" s="539">
        <f t="shared" ref="J37:J47" si="13">SUM(K37,L37,M37,N37,O37)</f>
        <v>1816</v>
      </c>
      <c r="K37" s="160">
        <v>1361</v>
      </c>
      <c r="L37" s="160">
        <v>244</v>
      </c>
      <c r="M37" s="160">
        <v>32</v>
      </c>
      <c r="N37" s="160"/>
      <c r="O37" s="160">
        <v>179</v>
      </c>
      <c r="P37" s="160">
        <v>1816</v>
      </c>
      <c r="Q37" s="162"/>
      <c r="R37" s="536">
        <f t="shared" ref="R37:R47" si="14">I37-J37</f>
        <v>12</v>
      </c>
      <c r="S37" s="172">
        <v>38</v>
      </c>
    </row>
    <row r="38" spans="1:19" x14ac:dyDescent="0.2">
      <c r="A38" s="525" t="s">
        <v>615</v>
      </c>
      <c r="B38" s="499" t="s">
        <v>601</v>
      </c>
      <c r="C38" s="502">
        <v>27</v>
      </c>
      <c r="D38" s="160">
        <v>1212</v>
      </c>
      <c r="E38" s="160">
        <v>92</v>
      </c>
      <c r="F38" s="160"/>
      <c r="G38" s="160"/>
      <c r="H38" s="518">
        <f t="shared" si="12"/>
        <v>1304</v>
      </c>
      <c r="I38" s="533">
        <f t="shared" ref="I38:I47" si="15">SUM(C38+H38)</f>
        <v>1331</v>
      </c>
      <c r="J38" s="539">
        <f t="shared" si="13"/>
        <v>1325</v>
      </c>
      <c r="K38" s="160">
        <v>992</v>
      </c>
      <c r="L38" s="160">
        <v>186</v>
      </c>
      <c r="M38" s="160">
        <v>29</v>
      </c>
      <c r="N38" s="160"/>
      <c r="O38" s="160">
        <v>118</v>
      </c>
      <c r="P38" s="160">
        <v>1325</v>
      </c>
      <c r="Q38" s="162"/>
      <c r="R38" s="536">
        <f t="shared" si="14"/>
        <v>6</v>
      </c>
      <c r="S38" s="172">
        <v>27</v>
      </c>
    </row>
    <row r="39" spans="1:19" x14ac:dyDescent="0.2">
      <c r="A39" s="522" t="s">
        <v>602</v>
      </c>
      <c r="B39" s="499" t="s">
        <v>603</v>
      </c>
      <c r="C39" s="502"/>
      <c r="D39" s="160">
        <v>481</v>
      </c>
      <c r="E39" s="160">
        <v>16</v>
      </c>
      <c r="F39" s="160"/>
      <c r="G39" s="160"/>
      <c r="H39" s="518">
        <f t="shared" si="12"/>
        <v>497</v>
      </c>
      <c r="I39" s="533">
        <f t="shared" si="15"/>
        <v>497</v>
      </c>
      <c r="J39" s="539">
        <f t="shared" si="13"/>
        <v>491</v>
      </c>
      <c r="K39" s="160">
        <v>369</v>
      </c>
      <c r="L39" s="160">
        <v>58</v>
      </c>
      <c r="M39" s="160">
        <v>3</v>
      </c>
      <c r="N39" s="160"/>
      <c r="O39" s="160">
        <v>61</v>
      </c>
      <c r="P39" s="160">
        <v>491</v>
      </c>
      <c r="Q39" s="162"/>
      <c r="R39" s="536">
        <f t="shared" si="14"/>
        <v>6</v>
      </c>
      <c r="S39" s="172">
        <v>11</v>
      </c>
    </row>
    <row r="40" spans="1:19" x14ac:dyDescent="0.2">
      <c r="A40" s="522" t="s">
        <v>620</v>
      </c>
      <c r="B40" s="499" t="s">
        <v>621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604</v>
      </c>
      <c r="B41" s="500" t="s">
        <v>605</v>
      </c>
      <c r="C41" s="502">
        <v>1</v>
      </c>
      <c r="D41" s="160">
        <v>26</v>
      </c>
      <c r="E41" s="160">
        <v>1</v>
      </c>
      <c r="F41" s="160"/>
      <c r="G41" s="160"/>
      <c r="H41" s="518">
        <f t="shared" si="12"/>
        <v>27</v>
      </c>
      <c r="I41" s="533">
        <f t="shared" si="15"/>
        <v>28</v>
      </c>
      <c r="J41" s="539">
        <f t="shared" si="13"/>
        <v>20</v>
      </c>
      <c r="K41" s="160"/>
      <c r="L41" s="160"/>
      <c r="M41" s="160"/>
      <c r="N41" s="160"/>
      <c r="O41" s="160">
        <v>20</v>
      </c>
      <c r="P41" s="160">
        <v>20</v>
      </c>
      <c r="Q41" s="162"/>
      <c r="R41" s="536">
        <f t="shared" si="14"/>
        <v>8</v>
      </c>
      <c r="S41" s="172"/>
    </row>
    <row r="42" spans="1:19" x14ac:dyDescent="0.2">
      <c r="A42" s="525" t="s">
        <v>616</v>
      </c>
      <c r="B42" s="499" t="s">
        <v>606</v>
      </c>
      <c r="C42" s="502"/>
      <c r="D42" s="160">
        <v>15</v>
      </c>
      <c r="E42" s="160"/>
      <c r="F42" s="160"/>
      <c r="G42" s="160"/>
      <c r="H42" s="518">
        <f t="shared" si="12"/>
        <v>15</v>
      </c>
      <c r="I42" s="533">
        <f t="shared" si="15"/>
        <v>15</v>
      </c>
      <c r="J42" s="539">
        <f t="shared" si="13"/>
        <v>10</v>
      </c>
      <c r="K42" s="160"/>
      <c r="L42" s="160"/>
      <c r="M42" s="160"/>
      <c r="N42" s="160"/>
      <c r="O42" s="160">
        <v>10</v>
      </c>
      <c r="P42" s="160">
        <v>10</v>
      </c>
      <c r="Q42" s="162"/>
      <c r="R42" s="536">
        <f t="shared" si="14"/>
        <v>5</v>
      </c>
      <c r="S42" s="172"/>
    </row>
    <row r="43" spans="1:19" x14ac:dyDescent="0.2">
      <c r="A43" s="522" t="s">
        <v>607</v>
      </c>
      <c r="B43" s="499" t="s">
        <v>608</v>
      </c>
      <c r="C43" s="502"/>
      <c r="D43" s="160">
        <v>1</v>
      </c>
      <c r="E43" s="160">
        <v>1</v>
      </c>
      <c r="F43" s="160"/>
      <c r="G43" s="160"/>
      <c r="H43" s="518">
        <f t="shared" si="12"/>
        <v>2</v>
      </c>
      <c r="I43" s="533">
        <f t="shared" si="15"/>
        <v>2</v>
      </c>
      <c r="J43" s="539">
        <f t="shared" si="13"/>
        <v>2</v>
      </c>
      <c r="K43" s="160"/>
      <c r="L43" s="160"/>
      <c r="M43" s="160"/>
      <c r="N43" s="160"/>
      <c r="O43" s="160">
        <v>2</v>
      </c>
      <c r="P43" s="160">
        <v>2</v>
      </c>
      <c r="Q43" s="162"/>
      <c r="R43" s="536">
        <f t="shared" si="14"/>
        <v>0</v>
      </c>
      <c r="S43" s="172"/>
    </row>
    <row r="44" spans="1:19" x14ac:dyDescent="0.2">
      <c r="A44" s="522" t="s">
        <v>609</v>
      </c>
      <c r="B44" s="501" t="s">
        <v>610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622</v>
      </c>
      <c r="B45" s="499" t="s">
        <v>611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623</v>
      </c>
      <c r="B46" s="499" t="s">
        <v>624</v>
      </c>
      <c r="C46" s="502">
        <v>1</v>
      </c>
      <c r="D46" s="160">
        <v>10</v>
      </c>
      <c r="E46" s="160"/>
      <c r="F46" s="160"/>
      <c r="G46" s="160"/>
      <c r="H46" s="518">
        <f t="shared" ref="H46" si="19">G46+F46+E46+D46</f>
        <v>10</v>
      </c>
      <c r="I46" s="533">
        <f>SUM(C46+H46)</f>
        <v>11</v>
      </c>
      <c r="J46" s="539">
        <f>SUM(K46,L46,M46,N46,O46)</f>
        <v>8</v>
      </c>
      <c r="K46" s="160"/>
      <c r="L46" s="160"/>
      <c r="M46" s="160"/>
      <c r="N46" s="160"/>
      <c r="O46" s="160">
        <v>8</v>
      </c>
      <c r="P46" s="160">
        <v>8</v>
      </c>
      <c r="Q46" s="162"/>
      <c r="R46" s="536">
        <f t="shared" ref="R46" si="20">I46-J46</f>
        <v>3</v>
      </c>
      <c r="S46" s="172"/>
    </row>
    <row r="47" spans="1:19" ht="15" thickBot="1" x14ac:dyDescent="0.25">
      <c r="A47" s="527" t="s">
        <v>612</v>
      </c>
      <c r="B47" s="500" t="s">
        <v>613</v>
      </c>
      <c r="C47" s="503">
        <v>50</v>
      </c>
      <c r="D47" s="504">
        <v>169</v>
      </c>
      <c r="E47" s="504"/>
      <c r="F47" s="504"/>
      <c r="G47" s="504"/>
      <c r="H47" s="519">
        <f t="shared" si="12"/>
        <v>169</v>
      </c>
      <c r="I47" s="534">
        <f t="shared" si="15"/>
        <v>219</v>
      </c>
      <c r="J47" s="540">
        <f t="shared" si="13"/>
        <v>192</v>
      </c>
      <c r="K47" s="504">
        <v>130</v>
      </c>
      <c r="L47" s="504">
        <v>21</v>
      </c>
      <c r="M47" s="504">
        <v>17</v>
      </c>
      <c r="N47" s="504"/>
      <c r="O47" s="504">
        <v>24</v>
      </c>
      <c r="P47" s="504">
        <v>161</v>
      </c>
      <c r="Q47" s="541">
        <v>1</v>
      </c>
      <c r="R47" s="537">
        <f t="shared" si="14"/>
        <v>27</v>
      </c>
      <c r="S47" s="173">
        <v>15</v>
      </c>
    </row>
    <row r="48" spans="1:19" ht="18" customHeight="1" thickBot="1" x14ac:dyDescent="0.25">
      <c r="A48" s="520" t="s">
        <v>617</v>
      </c>
      <c r="B48" s="513"/>
      <c r="C48" s="514">
        <f t="shared" ref="C48:S48" si="21">C47+C41+C37+C36+C35+C34+C30+C29+C27+C26+C18+C12</f>
        <v>485</v>
      </c>
      <c r="D48" s="515">
        <f t="shared" si="21"/>
        <v>3354</v>
      </c>
      <c r="E48" s="515">
        <f t="shared" si="21"/>
        <v>149</v>
      </c>
      <c r="F48" s="515">
        <f t="shared" si="21"/>
        <v>0</v>
      </c>
      <c r="G48" s="515">
        <f t="shared" si="21"/>
        <v>3</v>
      </c>
      <c r="H48" s="515">
        <f t="shared" si="21"/>
        <v>3506</v>
      </c>
      <c r="I48" s="515">
        <f t="shared" si="21"/>
        <v>3991</v>
      </c>
      <c r="J48" s="538">
        <f t="shared" si="21"/>
        <v>3184</v>
      </c>
      <c r="K48" s="538">
        <f t="shared" si="21"/>
        <v>2260</v>
      </c>
      <c r="L48" s="538">
        <f t="shared" si="21"/>
        <v>368</v>
      </c>
      <c r="M48" s="538">
        <f t="shared" si="21"/>
        <v>148</v>
      </c>
      <c r="N48" s="538">
        <f t="shared" si="21"/>
        <v>8</v>
      </c>
      <c r="O48" s="538">
        <f t="shared" si="21"/>
        <v>400</v>
      </c>
      <c r="P48" s="538">
        <f t="shared" si="21"/>
        <v>2903</v>
      </c>
      <c r="Q48" s="538">
        <f t="shared" si="21"/>
        <v>153</v>
      </c>
      <c r="R48" s="515">
        <f t="shared" si="21"/>
        <v>807</v>
      </c>
      <c r="S48" s="516">
        <f t="shared" si="21"/>
        <v>174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109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110</v>
      </c>
      <c r="B51" s="528"/>
      <c r="C51" s="72" t="s">
        <v>111</v>
      </c>
      <c r="E51" s="662" t="s">
        <v>112</v>
      </c>
      <c r="F51" s="663" t="s">
        <v>113</v>
      </c>
      <c r="G51" s="663"/>
      <c r="H51" s="663"/>
      <c r="I51" s="663"/>
      <c r="J51" s="663" t="s">
        <v>114</v>
      </c>
      <c r="K51" s="663"/>
      <c r="L51" s="663"/>
      <c r="M51" s="663"/>
      <c r="N51" s="656"/>
      <c r="O51" s="656"/>
      <c r="P51" s="656"/>
      <c r="Q51" s="656"/>
      <c r="R51" s="656"/>
      <c r="S51" s="86"/>
    </row>
    <row r="52" spans="1:19" x14ac:dyDescent="0.2">
      <c r="A52" s="77" t="s">
        <v>115</v>
      </c>
      <c r="B52" s="529"/>
      <c r="C52" s="170">
        <v>1473</v>
      </c>
      <c r="E52" s="662"/>
      <c r="F52" s="364" t="s">
        <v>116</v>
      </c>
      <c r="G52" s="364" t="s">
        <v>117</v>
      </c>
      <c r="H52" s="364" t="s">
        <v>118</v>
      </c>
      <c r="I52" s="364" t="s">
        <v>119</v>
      </c>
      <c r="J52" s="364" t="s">
        <v>116</v>
      </c>
      <c r="K52" s="364" t="s">
        <v>117</v>
      </c>
      <c r="L52" s="364" t="s">
        <v>118</v>
      </c>
      <c r="M52" s="364" t="s">
        <v>119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120</v>
      </c>
      <c r="B53" s="529"/>
      <c r="C53" s="170">
        <v>754</v>
      </c>
      <c r="E53" s="376">
        <v>868</v>
      </c>
      <c r="F53" s="376">
        <v>186</v>
      </c>
      <c r="G53" s="377">
        <v>102</v>
      </c>
      <c r="H53" s="377">
        <v>118</v>
      </c>
      <c r="I53" s="377">
        <v>451</v>
      </c>
      <c r="J53" s="377">
        <v>1</v>
      </c>
      <c r="K53" s="377">
        <v>2</v>
      </c>
      <c r="L53" s="377">
        <v>4</v>
      </c>
      <c r="M53" s="377">
        <v>4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121</v>
      </c>
      <c r="B54" s="529"/>
      <c r="C54" s="170">
        <v>240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61"/>
      <c r="P55" s="661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122</v>
      </c>
      <c r="B57" s="528"/>
      <c r="C57" s="292" t="s">
        <v>111</v>
      </c>
      <c r="G57" s="371"/>
      <c r="H57" s="372"/>
      <c r="I57" s="372"/>
      <c r="P57" s="85"/>
      <c r="Q57" s="85"/>
    </row>
    <row r="58" spans="1:19" x14ac:dyDescent="0.2">
      <c r="A58" s="77" t="s">
        <v>123</v>
      </c>
      <c r="B58" s="529"/>
      <c r="C58" s="79">
        <v>37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124</v>
      </c>
      <c r="B59" s="529"/>
      <c r="C59" s="79">
        <v>2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126</v>
      </c>
      <c r="B60" s="529"/>
      <c r="C60" s="79">
        <v>4</v>
      </c>
      <c r="D60" s="86"/>
      <c r="E60" s="371"/>
      <c r="F60" s="371"/>
      <c r="G60" s="86"/>
      <c r="H60" s="368"/>
      <c r="I60" s="368"/>
      <c r="J60" s="608" t="s">
        <v>60</v>
      </c>
      <c r="K60" s="608"/>
      <c r="L60" s="608"/>
      <c r="M60" s="608"/>
      <c r="N60" s="608"/>
      <c r="O60" s="608"/>
      <c r="P60" s="367"/>
      <c r="Q60" s="367"/>
    </row>
    <row r="61" spans="1:19" ht="24.95" customHeight="1" x14ac:dyDescent="0.2">
      <c r="A61" s="83" t="s">
        <v>352</v>
      </c>
      <c r="B61" s="529"/>
      <c r="C61" s="79">
        <v>2</v>
      </c>
      <c r="E61" s="371"/>
      <c r="F61" s="371"/>
      <c r="G61" s="374"/>
      <c r="H61" s="368"/>
      <c r="I61" s="368"/>
      <c r="J61" s="98" t="s">
        <v>559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A64" s="559" t="s">
        <v>699</v>
      </c>
      <c r="B64" s="560"/>
      <c r="C64" s="561" t="s">
        <v>111</v>
      </c>
      <c r="J64" s="6" t="s">
        <v>703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698</v>
      </c>
      <c r="B65" s="552"/>
      <c r="C65" s="556">
        <v>343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710</v>
      </c>
      <c r="B68" s="71"/>
      <c r="C68" s="653" t="s">
        <v>736</v>
      </c>
      <c r="D68" s="653"/>
      <c r="E68" s="653"/>
      <c r="F68" s="653"/>
      <c r="K68" s="654" t="s">
        <v>709</v>
      </c>
      <c r="L68" s="654"/>
      <c r="M68" s="654"/>
      <c r="N68" s="654"/>
      <c r="O68" s="654"/>
      <c r="P68" s="654"/>
      <c r="Q68" s="543"/>
    </row>
    <row r="69" spans="1:17" s="70" customFormat="1" x14ac:dyDescent="0.2"/>
    <row r="70" spans="1:17" s="70" customFormat="1" x14ac:dyDescent="0.2">
      <c r="A70" s="71" t="s">
        <v>711</v>
      </c>
      <c r="B70" s="71"/>
      <c r="C70" s="653" t="s">
        <v>712</v>
      </c>
      <c r="D70" s="653"/>
      <c r="E70" s="653"/>
      <c r="F70" s="653"/>
      <c r="K70" s="654" t="s">
        <v>128</v>
      </c>
      <c r="L70" s="654"/>
      <c r="M70" s="654"/>
      <c r="N70" s="654"/>
      <c r="O70" s="654"/>
      <c r="P70" s="654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headerFooter>
    <oddFooter>&amp;R&amp;"Arial,Italic"&amp;8&amp;F / &amp;A / Page &amp;P of &amp;N</oddFooter>
  </headerFooter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D19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81" t="s">
        <v>129</v>
      </c>
      <c r="B1" s="681"/>
      <c r="C1" s="681"/>
      <c r="D1" s="681"/>
      <c r="E1" s="681"/>
      <c r="F1" s="681"/>
      <c r="G1" s="681"/>
      <c r="H1" s="681"/>
      <c r="I1" s="681"/>
      <c r="J1" s="681"/>
      <c r="K1" s="216" t="s">
        <v>704</v>
      </c>
      <c r="L1" s="293" t="s">
        <v>45</v>
      </c>
      <c r="M1" s="217">
        <v>12</v>
      </c>
      <c r="N1" s="682" t="s">
        <v>705</v>
      </c>
      <c r="O1" s="682"/>
      <c r="P1" s="682"/>
      <c r="Q1" s="682"/>
      <c r="R1" s="387"/>
      <c r="T1" s="589" t="s">
        <v>257</v>
      </c>
      <c r="U1" s="589"/>
      <c r="V1" s="589"/>
    </row>
    <row r="2" spans="1:30" s="6" customFormat="1" ht="13.5" thickBot="1" x14ac:dyDescent="0.25">
      <c r="A2" s="387"/>
      <c r="B2" s="678" t="s">
        <v>130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80"/>
      <c r="T2" s="678" t="s">
        <v>131</v>
      </c>
      <c r="U2" s="679"/>
      <c r="V2" s="679"/>
      <c r="W2" s="679"/>
      <c r="X2" s="679"/>
      <c r="Y2" s="679"/>
      <c r="Z2" s="679"/>
      <c r="AA2" s="679"/>
      <c r="AB2" s="679"/>
      <c r="AC2" s="679"/>
      <c r="AD2" s="680"/>
    </row>
    <row r="3" spans="1:30" ht="12.75" customHeight="1" x14ac:dyDescent="0.2">
      <c r="A3" s="683" t="s">
        <v>132</v>
      </c>
      <c r="B3" s="691" t="s">
        <v>82</v>
      </c>
      <c r="C3" s="687" t="s">
        <v>133</v>
      </c>
      <c r="D3" s="710" t="s">
        <v>134</v>
      </c>
      <c r="E3" s="710"/>
      <c r="F3" s="710"/>
      <c r="G3" s="711"/>
      <c r="H3" s="686" t="s">
        <v>261</v>
      </c>
      <c r="I3" s="693" t="s">
        <v>413</v>
      </c>
      <c r="J3" s="697" t="s">
        <v>414</v>
      </c>
      <c r="K3" s="711" t="s">
        <v>0</v>
      </c>
      <c r="L3" s="718"/>
      <c r="M3" s="718"/>
      <c r="N3" s="719"/>
      <c r="O3" s="723" t="s">
        <v>135</v>
      </c>
      <c r="P3" s="724"/>
      <c r="Q3" s="686" t="s">
        <v>136</v>
      </c>
      <c r="R3" s="686" t="s">
        <v>86</v>
      </c>
      <c r="S3" s="714" t="s">
        <v>137</v>
      </c>
      <c r="T3" s="716" t="s">
        <v>138</v>
      </c>
      <c r="U3" s="717"/>
      <c r="V3" s="717" t="s">
        <v>359</v>
      </c>
      <c r="W3" s="717"/>
      <c r="X3" s="717"/>
      <c r="Y3" s="717"/>
      <c r="Z3" s="717"/>
      <c r="AA3" s="717"/>
      <c r="AB3" s="717"/>
      <c r="AC3" s="717"/>
      <c r="AD3" s="671" t="s">
        <v>139</v>
      </c>
    </row>
    <row r="4" spans="1:30" ht="26.25" customHeight="1" x14ac:dyDescent="0.2">
      <c r="A4" s="684"/>
      <c r="B4" s="692"/>
      <c r="C4" s="688"/>
      <c r="D4" s="685" t="s">
        <v>140</v>
      </c>
      <c r="E4" s="673" t="s">
        <v>141</v>
      </c>
      <c r="F4" s="674"/>
      <c r="G4" s="675"/>
      <c r="H4" s="677"/>
      <c r="I4" s="694"/>
      <c r="J4" s="698"/>
      <c r="K4" s="727" t="s">
        <v>398</v>
      </c>
      <c r="L4" s="676" t="s">
        <v>142</v>
      </c>
      <c r="M4" s="722" t="s">
        <v>143</v>
      </c>
      <c r="N4" s="722"/>
      <c r="O4" s="725"/>
      <c r="P4" s="726"/>
      <c r="Q4" s="677"/>
      <c r="R4" s="677"/>
      <c r="S4" s="715"/>
      <c r="T4" s="728" t="s">
        <v>140</v>
      </c>
      <c r="U4" s="676" t="s">
        <v>144</v>
      </c>
      <c r="V4" s="676" t="s">
        <v>145</v>
      </c>
      <c r="W4" s="676" t="s">
        <v>146</v>
      </c>
      <c r="X4" s="722" t="s">
        <v>147</v>
      </c>
      <c r="Y4" s="722"/>
      <c r="Z4" s="676" t="s">
        <v>148</v>
      </c>
      <c r="AA4" s="676" t="s">
        <v>149</v>
      </c>
      <c r="AB4" s="676" t="s">
        <v>150</v>
      </c>
      <c r="AC4" s="676" t="s">
        <v>151</v>
      </c>
      <c r="AD4" s="672"/>
    </row>
    <row r="5" spans="1:30" x14ac:dyDescent="0.2">
      <c r="A5" s="684"/>
      <c r="B5" s="692"/>
      <c r="C5" s="688"/>
      <c r="D5" s="685"/>
      <c r="E5" s="676" t="s">
        <v>358</v>
      </c>
      <c r="F5" s="685" t="s">
        <v>87</v>
      </c>
      <c r="G5" s="712" t="s">
        <v>152</v>
      </c>
      <c r="H5" s="677"/>
      <c r="I5" s="694"/>
      <c r="J5" s="698"/>
      <c r="K5" s="698"/>
      <c r="L5" s="677"/>
      <c r="M5" s="685" t="s">
        <v>145</v>
      </c>
      <c r="N5" s="676" t="s">
        <v>153</v>
      </c>
      <c r="O5" s="685" t="s">
        <v>154</v>
      </c>
      <c r="P5" s="685" t="s">
        <v>155</v>
      </c>
      <c r="Q5" s="677"/>
      <c r="R5" s="677"/>
      <c r="S5" s="715"/>
      <c r="T5" s="729"/>
      <c r="U5" s="677"/>
      <c r="V5" s="677"/>
      <c r="W5" s="677"/>
      <c r="X5" s="685" t="s">
        <v>140</v>
      </c>
      <c r="Y5" s="685" t="s">
        <v>347</v>
      </c>
      <c r="Z5" s="677"/>
      <c r="AA5" s="677"/>
      <c r="AB5" s="677"/>
      <c r="AC5" s="677"/>
      <c r="AD5" s="672"/>
    </row>
    <row r="6" spans="1:30" x14ac:dyDescent="0.2">
      <c r="A6" s="684"/>
      <c r="B6" s="692"/>
      <c r="C6" s="688"/>
      <c r="D6" s="685"/>
      <c r="E6" s="677"/>
      <c r="F6" s="685"/>
      <c r="G6" s="712"/>
      <c r="H6" s="677"/>
      <c r="I6" s="694"/>
      <c r="J6" s="698"/>
      <c r="K6" s="698"/>
      <c r="L6" s="677"/>
      <c r="M6" s="685"/>
      <c r="N6" s="677"/>
      <c r="O6" s="685"/>
      <c r="P6" s="685"/>
      <c r="Q6" s="677"/>
      <c r="R6" s="677"/>
      <c r="S6" s="715"/>
      <c r="T6" s="729"/>
      <c r="U6" s="677"/>
      <c r="V6" s="677"/>
      <c r="W6" s="677"/>
      <c r="X6" s="685"/>
      <c r="Y6" s="685"/>
      <c r="Z6" s="677"/>
      <c r="AA6" s="677"/>
      <c r="AB6" s="677"/>
      <c r="AC6" s="677"/>
      <c r="AD6" s="672"/>
    </row>
    <row r="7" spans="1:30" ht="57" customHeight="1" x14ac:dyDescent="0.2">
      <c r="A7" s="684"/>
      <c r="B7" s="692"/>
      <c r="C7" s="688"/>
      <c r="D7" s="685"/>
      <c r="E7" s="677"/>
      <c r="F7" s="685"/>
      <c r="G7" s="712"/>
      <c r="H7" s="677"/>
      <c r="I7" s="694"/>
      <c r="J7" s="698"/>
      <c r="K7" s="698"/>
      <c r="L7" s="677"/>
      <c r="M7" s="685"/>
      <c r="N7" s="677"/>
      <c r="O7" s="685"/>
      <c r="P7" s="685"/>
      <c r="Q7" s="677"/>
      <c r="R7" s="677"/>
      <c r="S7" s="715"/>
      <c r="T7" s="729"/>
      <c r="U7" s="677"/>
      <c r="V7" s="677"/>
      <c r="W7" s="677"/>
      <c r="X7" s="685"/>
      <c r="Y7" s="685"/>
      <c r="Z7" s="677"/>
      <c r="AA7" s="677"/>
      <c r="AB7" s="677"/>
      <c r="AC7" s="677"/>
      <c r="AD7" s="672"/>
    </row>
    <row r="8" spans="1:30" ht="49.5" customHeight="1" thickBot="1" x14ac:dyDescent="0.25">
      <c r="A8" s="684"/>
      <c r="B8" s="692"/>
      <c r="C8" s="688"/>
      <c r="D8" s="676"/>
      <c r="E8" s="677"/>
      <c r="F8" s="676"/>
      <c r="G8" s="713"/>
      <c r="H8" s="677"/>
      <c r="I8" s="694"/>
      <c r="J8" s="698"/>
      <c r="K8" s="698"/>
      <c r="L8" s="677"/>
      <c r="M8" s="676"/>
      <c r="N8" s="677"/>
      <c r="O8" s="676"/>
      <c r="P8" s="676"/>
      <c r="Q8" s="677"/>
      <c r="R8" s="677"/>
      <c r="S8" s="715"/>
      <c r="T8" s="729"/>
      <c r="U8" s="677"/>
      <c r="V8" s="677"/>
      <c r="W8" s="677"/>
      <c r="X8" s="676"/>
      <c r="Y8" s="676"/>
      <c r="Z8" s="677"/>
      <c r="AA8" s="677"/>
      <c r="AB8" s="677"/>
      <c r="AC8" s="677"/>
      <c r="AD8" s="672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417</v>
      </c>
      <c r="B10" s="491" t="s">
        <v>98</v>
      </c>
      <c r="C10" s="475">
        <v>1</v>
      </c>
      <c r="D10" s="476"/>
      <c r="E10" s="476"/>
      <c r="F10" s="476"/>
      <c r="G10" s="476"/>
      <c r="H10" s="476"/>
      <c r="I10" s="477">
        <f>D10+H10</f>
        <v>0</v>
      </c>
      <c r="J10" s="450">
        <f>I10+C10</f>
        <v>1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1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418</v>
      </c>
      <c r="B11" s="416" t="s">
        <v>100</v>
      </c>
      <c r="C11" s="463">
        <v>5</v>
      </c>
      <c r="D11" s="464">
        <v>8</v>
      </c>
      <c r="E11" s="464"/>
      <c r="F11" s="464">
        <v>8</v>
      </c>
      <c r="G11" s="464">
        <v>1</v>
      </c>
      <c r="H11" s="464"/>
      <c r="I11" s="465">
        <f t="shared" ref="I11:I68" si="0">D11+H11</f>
        <v>8</v>
      </c>
      <c r="J11" s="448">
        <f t="shared" ref="J11:J68" si="1">I11+C11</f>
        <v>13</v>
      </c>
      <c r="K11" s="448">
        <f t="shared" ref="K11:K68" si="2">L11+M11</f>
        <v>9</v>
      </c>
      <c r="L11" s="464">
        <v>2</v>
      </c>
      <c r="M11" s="464">
        <v>7</v>
      </c>
      <c r="N11" s="464">
        <v>7</v>
      </c>
      <c r="O11" s="464"/>
      <c r="P11" s="464">
        <v>1</v>
      </c>
      <c r="Q11" s="464">
        <v>5</v>
      </c>
      <c r="R11" s="464">
        <v>4</v>
      </c>
      <c r="S11" s="466">
        <f t="shared" ref="S11:S68" si="3">J11-K11</f>
        <v>4</v>
      </c>
      <c r="T11" s="463">
        <v>10</v>
      </c>
      <c r="U11" s="464">
        <v>2</v>
      </c>
      <c r="V11" s="465">
        <f t="shared" ref="V11:V68" si="4">X11+AA11+Z11+AB11+AC11</f>
        <v>8</v>
      </c>
      <c r="W11" s="464"/>
      <c r="X11" s="464">
        <v>5</v>
      </c>
      <c r="Y11" s="464">
        <v>5</v>
      </c>
      <c r="Z11" s="464"/>
      <c r="AA11" s="464"/>
      <c r="AB11" s="464">
        <v>3</v>
      </c>
      <c r="AC11" s="464"/>
      <c r="AD11" s="467">
        <v>7</v>
      </c>
    </row>
    <row r="12" spans="1:30" ht="16.5" x14ac:dyDescent="0.25">
      <c r="A12" s="417" t="s">
        <v>685</v>
      </c>
      <c r="B12" s="418" t="s">
        <v>156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626</v>
      </c>
      <c r="B13" s="418" t="s">
        <v>419</v>
      </c>
      <c r="C13" s="439">
        <v>3</v>
      </c>
      <c r="D13" s="438">
        <v>6</v>
      </c>
      <c r="E13" s="438"/>
      <c r="F13" s="438">
        <v>6</v>
      </c>
      <c r="G13" s="438"/>
      <c r="H13" s="438"/>
      <c r="I13" s="447">
        <f t="shared" si="0"/>
        <v>6</v>
      </c>
      <c r="J13" s="448">
        <f t="shared" si="1"/>
        <v>9</v>
      </c>
      <c r="K13" s="448">
        <f t="shared" si="2"/>
        <v>5</v>
      </c>
      <c r="L13" s="438">
        <v>1</v>
      </c>
      <c r="M13" s="438">
        <v>4</v>
      </c>
      <c r="N13" s="438">
        <v>4</v>
      </c>
      <c r="O13" s="438"/>
      <c r="P13" s="438"/>
      <c r="Q13" s="438">
        <v>4</v>
      </c>
      <c r="R13" s="438">
        <v>1</v>
      </c>
      <c r="S13" s="451">
        <f t="shared" si="3"/>
        <v>4</v>
      </c>
      <c r="T13" s="439">
        <v>5</v>
      </c>
      <c r="U13" s="438"/>
      <c r="V13" s="447">
        <f t="shared" si="4"/>
        <v>5</v>
      </c>
      <c r="W13" s="438"/>
      <c r="X13" s="438">
        <v>4</v>
      </c>
      <c r="Y13" s="438">
        <v>4</v>
      </c>
      <c r="Z13" s="438"/>
      <c r="AA13" s="438"/>
      <c r="AB13" s="438">
        <v>1</v>
      </c>
      <c r="AC13" s="438"/>
      <c r="AD13" s="440">
        <v>4</v>
      </c>
    </row>
    <row r="14" spans="1:30" ht="16.5" x14ac:dyDescent="0.25">
      <c r="A14" s="415" t="s">
        <v>420</v>
      </c>
      <c r="B14" s="416" t="s">
        <v>101</v>
      </c>
      <c r="C14" s="463">
        <v>7</v>
      </c>
      <c r="D14" s="464">
        <v>6</v>
      </c>
      <c r="E14" s="464"/>
      <c r="F14" s="464">
        <v>6</v>
      </c>
      <c r="G14" s="464"/>
      <c r="H14" s="464"/>
      <c r="I14" s="465">
        <f t="shared" si="0"/>
        <v>6</v>
      </c>
      <c r="J14" s="448">
        <f t="shared" si="1"/>
        <v>13</v>
      </c>
      <c r="K14" s="448">
        <f t="shared" si="2"/>
        <v>10</v>
      </c>
      <c r="L14" s="464">
        <v>8</v>
      </c>
      <c r="M14" s="464">
        <v>2</v>
      </c>
      <c r="N14" s="464">
        <v>2</v>
      </c>
      <c r="O14" s="464"/>
      <c r="P14" s="464"/>
      <c r="Q14" s="464">
        <v>2</v>
      </c>
      <c r="R14" s="464">
        <v>8</v>
      </c>
      <c r="S14" s="466">
        <f t="shared" si="3"/>
        <v>3</v>
      </c>
      <c r="T14" s="463">
        <v>10</v>
      </c>
      <c r="U14" s="464"/>
      <c r="V14" s="465">
        <f t="shared" si="4"/>
        <v>10</v>
      </c>
      <c r="W14" s="464"/>
      <c r="X14" s="464">
        <v>7</v>
      </c>
      <c r="Y14" s="464">
        <v>7</v>
      </c>
      <c r="Z14" s="464">
        <v>1</v>
      </c>
      <c r="AA14" s="464"/>
      <c r="AB14" s="464">
        <v>1</v>
      </c>
      <c r="AC14" s="464">
        <v>1</v>
      </c>
      <c r="AD14" s="467">
        <v>2</v>
      </c>
    </row>
    <row r="15" spans="1:30" ht="16.5" x14ac:dyDescent="0.25">
      <c r="A15" s="420" t="s">
        <v>686</v>
      </c>
      <c r="B15" s="421" t="s">
        <v>421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627</v>
      </c>
      <c r="B16" s="421" t="s">
        <v>422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628</v>
      </c>
      <c r="B17" s="421" t="s">
        <v>423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629</v>
      </c>
      <c r="B18" s="421" t="s">
        <v>424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630</v>
      </c>
      <c r="B19" s="421" t="s">
        <v>425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631</v>
      </c>
      <c r="B20" s="421" t="s">
        <v>426</v>
      </c>
      <c r="C20" s="439">
        <v>2</v>
      </c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2</v>
      </c>
      <c r="K20" s="448">
        <f t="shared" si="7"/>
        <v>2</v>
      </c>
      <c r="L20" s="438">
        <v>2</v>
      </c>
      <c r="M20" s="438"/>
      <c r="N20" s="438"/>
      <c r="O20" s="438"/>
      <c r="P20" s="438"/>
      <c r="Q20" s="438"/>
      <c r="R20" s="438">
        <v>2</v>
      </c>
      <c r="S20" s="451">
        <f t="shared" si="8"/>
        <v>0</v>
      </c>
      <c r="T20" s="439">
        <v>2</v>
      </c>
      <c r="U20" s="438"/>
      <c r="V20" s="447">
        <f t="shared" si="9"/>
        <v>2</v>
      </c>
      <c r="W20" s="438"/>
      <c r="X20" s="438">
        <v>1</v>
      </c>
      <c r="Y20" s="438">
        <v>1</v>
      </c>
      <c r="Z20" s="438">
        <v>1</v>
      </c>
      <c r="AA20" s="438"/>
      <c r="AB20" s="438"/>
      <c r="AC20" s="438"/>
      <c r="AD20" s="440"/>
    </row>
    <row r="21" spans="1:30" ht="15" x14ac:dyDescent="0.25">
      <c r="A21" s="423" t="s">
        <v>632</v>
      </c>
      <c r="B21" s="421" t="s">
        <v>427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633</v>
      </c>
      <c r="B22" s="418" t="s">
        <v>428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634</v>
      </c>
      <c r="B23" s="418" t="s">
        <v>429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635</v>
      </c>
      <c r="B24" s="418" t="s">
        <v>430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636</v>
      </c>
      <c r="B25" s="418" t="s">
        <v>431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637</v>
      </c>
      <c r="B26" s="418" t="s">
        <v>432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638</v>
      </c>
      <c r="B27" s="418" t="s">
        <v>433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639</v>
      </c>
      <c r="B28" s="418" t="s">
        <v>434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640</v>
      </c>
      <c r="B29" s="418" t="s">
        <v>435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641</v>
      </c>
      <c r="B30" s="418" t="s">
        <v>436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642</v>
      </c>
      <c r="B31" s="418" t="s">
        <v>437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643</v>
      </c>
      <c r="B32" s="418" t="s">
        <v>438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644</v>
      </c>
      <c r="B33" s="418" t="s">
        <v>439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440</v>
      </c>
      <c r="B34" s="416" t="s">
        <v>103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687</v>
      </c>
      <c r="B35" s="418" t="s">
        <v>157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645</v>
      </c>
      <c r="B36" s="418" t="s">
        <v>441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646</v>
      </c>
      <c r="B37" s="421" t="s">
        <v>158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647</v>
      </c>
      <c r="B38" s="421" t="s">
        <v>159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648</v>
      </c>
      <c r="B39" s="421" t="s">
        <v>160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649</v>
      </c>
      <c r="B40" s="421" t="s">
        <v>442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650</v>
      </c>
      <c r="B41" s="421" t="s">
        <v>443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444</v>
      </c>
      <c r="B42" s="416" t="s">
        <v>104</v>
      </c>
      <c r="C42" s="463">
        <v>2</v>
      </c>
      <c r="D42" s="464">
        <v>9</v>
      </c>
      <c r="E42" s="464"/>
      <c r="F42" s="464">
        <v>9</v>
      </c>
      <c r="G42" s="464"/>
      <c r="H42" s="464"/>
      <c r="I42" s="465">
        <f t="shared" si="5"/>
        <v>9</v>
      </c>
      <c r="J42" s="448">
        <f t="shared" si="6"/>
        <v>11</v>
      </c>
      <c r="K42" s="448">
        <f t="shared" si="7"/>
        <v>5</v>
      </c>
      <c r="L42" s="464">
        <v>5</v>
      </c>
      <c r="M42" s="464"/>
      <c r="N42" s="464"/>
      <c r="O42" s="464"/>
      <c r="P42" s="464"/>
      <c r="Q42" s="464">
        <v>3</v>
      </c>
      <c r="R42" s="464">
        <v>1</v>
      </c>
      <c r="S42" s="466">
        <f t="shared" si="8"/>
        <v>6</v>
      </c>
      <c r="T42" s="463">
        <v>5</v>
      </c>
      <c r="U42" s="464"/>
      <c r="V42" s="465">
        <f t="shared" si="9"/>
        <v>5</v>
      </c>
      <c r="W42" s="464"/>
      <c r="X42" s="464">
        <v>1</v>
      </c>
      <c r="Y42" s="464">
        <v>1</v>
      </c>
      <c r="Z42" s="464"/>
      <c r="AA42" s="464"/>
      <c r="AB42" s="464">
        <v>4</v>
      </c>
      <c r="AC42" s="464"/>
      <c r="AD42" s="467"/>
    </row>
    <row r="43" spans="1:30" ht="16.5" x14ac:dyDescent="0.25">
      <c r="A43" s="415" t="s">
        <v>445</v>
      </c>
      <c r="B43" s="416" t="s">
        <v>161</v>
      </c>
      <c r="C43" s="463">
        <v>21</v>
      </c>
      <c r="D43" s="464">
        <v>54</v>
      </c>
      <c r="E43" s="464"/>
      <c r="F43" s="464">
        <v>54</v>
      </c>
      <c r="G43" s="464">
        <v>1</v>
      </c>
      <c r="H43" s="464">
        <v>1</v>
      </c>
      <c r="I43" s="465">
        <f t="shared" si="5"/>
        <v>55</v>
      </c>
      <c r="J43" s="448">
        <f t="shared" si="6"/>
        <v>76</v>
      </c>
      <c r="K43" s="448">
        <f t="shared" si="7"/>
        <v>57</v>
      </c>
      <c r="L43" s="464">
        <v>23</v>
      </c>
      <c r="M43" s="464">
        <v>34</v>
      </c>
      <c r="N43" s="464">
        <v>31</v>
      </c>
      <c r="O43" s="464"/>
      <c r="P43" s="464">
        <v>2</v>
      </c>
      <c r="Q43" s="464">
        <v>32</v>
      </c>
      <c r="R43" s="464">
        <v>17</v>
      </c>
      <c r="S43" s="466">
        <f t="shared" si="8"/>
        <v>19</v>
      </c>
      <c r="T43" s="463">
        <v>66</v>
      </c>
      <c r="U43" s="464">
        <v>1</v>
      </c>
      <c r="V43" s="465">
        <f t="shared" si="9"/>
        <v>63</v>
      </c>
      <c r="W43" s="464">
        <v>2</v>
      </c>
      <c r="X43" s="464">
        <v>54</v>
      </c>
      <c r="Y43" s="464">
        <v>24</v>
      </c>
      <c r="Z43" s="464">
        <v>1</v>
      </c>
      <c r="AA43" s="464">
        <v>5</v>
      </c>
      <c r="AB43" s="464">
        <v>3</v>
      </c>
      <c r="AC43" s="464"/>
      <c r="AD43" s="467">
        <v>39</v>
      </c>
    </row>
    <row r="44" spans="1:30" ht="16.5" x14ac:dyDescent="0.25">
      <c r="A44" s="420" t="s">
        <v>688</v>
      </c>
      <c r="B44" s="421" t="s">
        <v>446</v>
      </c>
      <c r="C44" s="439">
        <v>3</v>
      </c>
      <c r="D44" s="438">
        <v>8</v>
      </c>
      <c r="E44" s="438"/>
      <c r="F44" s="438">
        <v>8</v>
      </c>
      <c r="G44" s="438"/>
      <c r="H44" s="438"/>
      <c r="I44" s="447">
        <f t="shared" si="0"/>
        <v>8</v>
      </c>
      <c r="J44" s="448">
        <f t="shared" si="1"/>
        <v>11</v>
      </c>
      <c r="K44" s="448">
        <f t="shared" si="2"/>
        <v>10</v>
      </c>
      <c r="L44" s="438">
        <v>5</v>
      </c>
      <c r="M44" s="438">
        <v>5</v>
      </c>
      <c r="N44" s="438">
        <v>5</v>
      </c>
      <c r="O44" s="438"/>
      <c r="P44" s="438"/>
      <c r="Q44" s="438">
        <v>3</v>
      </c>
      <c r="R44" s="438">
        <v>2</v>
      </c>
      <c r="S44" s="451">
        <f t="shared" si="3"/>
        <v>1</v>
      </c>
      <c r="T44" s="439">
        <v>10</v>
      </c>
      <c r="U44" s="438"/>
      <c r="V44" s="447">
        <f t="shared" si="4"/>
        <v>10</v>
      </c>
      <c r="W44" s="438"/>
      <c r="X44" s="438">
        <v>7</v>
      </c>
      <c r="Y44" s="438">
        <v>5</v>
      </c>
      <c r="Z44" s="438"/>
      <c r="AA44" s="438">
        <v>2</v>
      </c>
      <c r="AB44" s="438">
        <v>1</v>
      </c>
      <c r="AC44" s="438"/>
      <c r="AD44" s="440">
        <v>4</v>
      </c>
    </row>
    <row r="45" spans="1:30" ht="15" x14ac:dyDescent="0.25">
      <c r="A45" s="422" t="s">
        <v>651</v>
      </c>
      <c r="B45" s="421" t="s">
        <v>447</v>
      </c>
      <c r="C45" s="439">
        <v>5</v>
      </c>
      <c r="D45" s="438">
        <v>13</v>
      </c>
      <c r="E45" s="438"/>
      <c r="F45" s="438">
        <v>13</v>
      </c>
      <c r="G45" s="438"/>
      <c r="H45" s="438"/>
      <c r="I45" s="447">
        <f t="shared" si="0"/>
        <v>13</v>
      </c>
      <c r="J45" s="448">
        <f t="shared" si="1"/>
        <v>18</v>
      </c>
      <c r="K45" s="448">
        <f t="shared" si="2"/>
        <v>14</v>
      </c>
      <c r="L45" s="438">
        <v>6</v>
      </c>
      <c r="M45" s="438">
        <v>8</v>
      </c>
      <c r="N45" s="438">
        <v>8</v>
      </c>
      <c r="O45" s="438"/>
      <c r="P45" s="438"/>
      <c r="Q45" s="438">
        <v>9</v>
      </c>
      <c r="R45" s="438">
        <v>3</v>
      </c>
      <c r="S45" s="451">
        <f t="shared" si="3"/>
        <v>4</v>
      </c>
      <c r="T45" s="439">
        <v>22</v>
      </c>
      <c r="U45" s="438"/>
      <c r="V45" s="447">
        <f t="shared" si="4"/>
        <v>22</v>
      </c>
      <c r="W45" s="438">
        <v>2</v>
      </c>
      <c r="X45" s="438">
        <v>21</v>
      </c>
      <c r="Y45" s="438">
        <v>14</v>
      </c>
      <c r="Z45" s="438"/>
      <c r="AA45" s="438"/>
      <c r="AB45" s="438">
        <v>1</v>
      </c>
      <c r="AC45" s="438"/>
      <c r="AD45" s="440">
        <v>16</v>
      </c>
    </row>
    <row r="46" spans="1:30" ht="15" x14ac:dyDescent="0.25">
      <c r="A46" s="422" t="s">
        <v>652</v>
      </c>
      <c r="B46" s="421" t="s">
        <v>448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653</v>
      </c>
      <c r="B47" s="421" t="s">
        <v>449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654</v>
      </c>
      <c r="B48" s="421" t="s">
        <v>450</v>
      </c>
      <c r="C48" s="439">
        <v>5</v>
      </c>
      <c r="D48" s="438">
        <v>18</v>
      </c>
      <c r="E48" s="438"/>
      <c r="F48" s="438">
        <v>18</v>
      </c>
      <c r="G48" s="438">
        <v>1</v>
      </c>
      <c r="H48" s="438"/>
      <c r="I48" s="447">
        <f t="shared" si="0"/>
        <v>18</v>
      </c>
      <c r="J48" s="448">
        <f t="shared" si="1"/>
        <v>23</v>
      </c>
      <c r="K48" s="448">
        <f t="shared" si="2"/>
        <v>16</v>
      </c>
      <c r="L48" s="438">
        <v>4</v>
      </c>
      <c r="M48" s="438">
        <v>12</v>
      </c>
      <c r="N48" s="438">
        <v>12</v>
      </c>
      <c r="O48" s="438"/>
      <c r="P48" s="438"/>
      <c r="Q48" s="438">
        <v>12</v>
      </c>
      <c r="R48" s="438">
        <v>2</v>
      </c>
      <c r="S48" s="451">
        <f t="shared" si="3"/>
        <v>7</v>
      </c>
      <c r="T48" s="439">
        <v>16</v>
      </c>
      <c r="U48" s="438"/>
      <c r="V48" s="447">
        <f t="shared" si="4"/>
        <v>16</v>
      </c>
      <c r="W48" s="438"/>
      <c r="X48" s="438">
        <v>16</v>
      </c>
      <c r="Y48" s="438"/>
      <c r="Z48" s="438"/>
      <c r="AA48" s="438"/>
      <c r="AB48" s="438"/>
      <c r="AC48" s="438"/>
      <c r="AD48" s="440">
        <v>12</v>
      </c>
    </row>
    <row r="49" spans="1:30" ht="15" x14ac:dyDescent="0.25">
      <c r="A49" s="422" t="s">
        <v>451</v>
      </c>
      <c r="B49" s="421" t="s">
        <v>452</v>
      </c>
      <c r="C49" s="439"/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655</v>
      </c>
      <c r="B50" s="421" t="s">
        <v>453</v>
      </c>
      <c r="C50" s="439">
        <v>1</v>
      </c>
      <c r="D50" s="438">
        <v>2</v>
      </c>
      <c r="E50" s="438"/>
      <c r="F50" s="438">
        <v>2</v>
      </c>
      <c r="G50" s="438"/>
      <c r="H50" s="438"/>
      <c r="I50" s="447">
        <f t="shared" si="0"/>
        <v>2</v>
      </c>
      <c r="J50" s="448">
        <f t="shared" si="1"/>
        <v>3</v>
      </c>
      <c r="K50" s="448">
        <f t="shared" si="2"/>
        <v>2</v>
      </c>
      <c r="L50" s="438">
        <v>2</v>
      </c>
      <c r="M50" s="438"/>
      <c r="N50" s="438"/>
      <c r="O50" s="438"/>
      <c r="P50" s="438"/>
      <c r="Q50" s="438">
        <v>1</v>
      </c>
      <c r="R50" s="438">
        <v>2</v>
      </c>
      <c r="S50" s="451">
        <f t="shared" si="3"/>
        <v>1</v>
      </c>
      <c r="T50" s="439">
        <v>3</v>
      </c>
      <c r="U50" s="438"/>
      <c r="V50" s="447">
        <f t="shared" si="4"/>
        <v>3</v>
      </c>
      <c r="W50" s="438"/>
      <c r="X50" s="438">
        <v>3</v>
      </c>
      <c r="Y50" s="438">
        <v>1</v>
      </c>
      <c r="Z50" s="438"/>
      <c r="AA50" s="438"/>
      <c r="AB50" s="438"/>
      <c r="AC50" s="438"/>
      <c r="AD50" s="440"/>
    </row>
    <row r="51" spans="1:30" ht="15" x14ac:dyDescent="0.25">
      <c r="A51" s="422" t="s">
        <v>656</v>
      </c>
      <c r="B51" s="421" t="s">
        <v>454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455</v>
      </c>
      <c r="B52" s="421" t="s">
        <v>456</v>
      </c>
      <c r="C52" s="439">
        <v>1</v>
      </c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1</v>
      </c>
      <c r="K52" s="448">
        <f t="shared" si="2"/>
        <v>1</v>
      </c>
      <c r="L52" s="438">
        <v>1</v>
      </c>
      <c r="M52" s="438"/>
      <c r="N52" s="438"/>
      <c r="O52" s="438"/>
      <c r="P52" s="438"/>
      <c r="Q52" s="438"/>
      <c r="R52" s="438"/>
      <c r="S52" s="451">
        <f t="shared" si="3"/>
        <v>0</v>
      </c>
      <c r="T52" s="439">
        <v>1</v>
      </c>
      <c r="U52" s="438"/>
      <c r="V52" s="447">
        <f t="shared" si="4"/>
        <v>1</v>
      </c>
      <c r="W52" s="438"/>
      <c r="X52" s="438">
        <v>1</v>
      </c>
      <c r="Y52" s="438">
        <v>1</v>
      </c>
      <c r="Z52" s="438"/>
      <c r="AA52" s="438"/>
      <c r="AB52" s="438"/>
      <c r="AC52" s="438"/>
      <c r="AD52" s="440"/>
    </row>
    <row r="53" spans="1:30" ht="38.25" x14ac:dyDescent="0.25">
      <c r="A53" s="422" t="s">
        <v>657</v>
      </c>
      <c r="B53" s="421" t="s">
        <v>457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658</v>
      </c>
      <c r="B54" s="421" t="s">
        <v>458</v>
      </c>
      <c r="C54" s="439">
        <v>1</v>
      </c>
      <c r="D54" s="438">
        <v>1</v>
      </c>
      <c r="E54" s="438"/>
      <c r="F54" s="438">
        <v>1</v>
      </c>
      <c r="G54" s="438"/>
      <c r="H54" s="438"/>
      <c r="I54" s="447">
        <f t="shared" si="0"/>
        <v>1</v>
      </c>
      <c r="J54" s="448">
        <f t="shared" si="1"/>
        <v>2</v>
      </c>
      <c r="K54" s="448">
        <f t="shared" si="2"/>
        <v>2</v>
      </c>
      <c r="L54" s="438">
        <v>1</v>
      </c>
      <c r="M54" s="438">
        <v>1</v>
      </c>
      <c r="N54" s="438">
        <v>1</v>
      </c>
      <c r="O54" s="438"/>
      <c r="P54" s="438"/>
      <c r="Q54" s="438">
        <v>1</v>
      </c>
      <c r="R54" s="438">
        <v>1</v>
      </c>
      <c r="S54" s="451">
        <f t="shared" si="3"/>
        <v>0</v>
      </c>
      <c r="T54" s="439">
        <v>2</v>
      </c>
      <c r="U54" s="438"/>
      <c r="V54" s="447">
        <f t="shared" si="4"/>
        <v>2</v>
      </c>
      <c r="W54" s="438"/>
      <c r="X54" s="438">
        <v>2</v>
      </c>
      <c r="Y54" s="438">
        <v>1</v>
      </c>
      <c r="Z54" s="438"/>
      <c r="AA54" s="438"/>
      <c r="AB54" s="438"/>
      <c r="AC54" s="438"/>
      <c r="AD54" s="440">
        <v>1</v>
      </c>
    </row>
    <row r="55" spans="1:30" ht="25.5" x14ac:dyDescent="0.25">
      <c r="A55" s="422" t="s">
        <v>459</v>
      </c>
      <c r="B55" s="421" t="s">
        <v>460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461</v>
      </c>
      <c r="B56" s="421" t="s">
        <v>462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463</v>
      </c>
      <c r="B57" s="421" t="s">
        <v>464</v>
      </c>
      <c r="C57" s="439">
        <v>1</v>
      </c>
      <c r="D57" s="438">
        <v>6</v>
      </c>
      <c r="E57" s="438"/>
      <c r="F57" s="438">
        <v>6</v>
      </c>
      <c r="G57" s="438"/>
      <c r="H57" s="438"/>
      <c r="I57" s="447">
        <f t="shared" si="0"/>
        <v>6</v>
      </c>
      <c r="J57" s="448">
        <f t="shared" si="1"/>
        <v>7</v>
      </c>
      <c r="K57" s="448">
        <f t="shared" si="2"/>
        <v>4</v>
      </c>
      <c r="L57" s="438">
        <v>3</v>
      </c>
      <c r="M57" s="438">
        <v>1</v>
      </c>
      <c r="N57" s="438">
        <v>1</v>
      </c>
      <c r="O57" s="438"/>
      <c r="P57" s="438"/>
      <c r="Q57" s="438">
        <v>1</v>
      </c>
      <c r="R57" s="438">
        <v>2</v>
      </c>
      <c r="S57" s="451">
        <f t="shared" si="3"/>
        <v>3</v>
      </c>
      <c r="T57" s="439">
        <v>4</v>
      </c>
      <c r="U57" s="438">
        <v>1</v>
      </c>
      <c r="V57" s="447">
        <f t="shared" si="4"/>
        <v>3</v>
      </c>
      <c r="W57" s="438"/>
      <c r="X57" s="438">
        <v>1</v>
      </c>
      <c r="Y57" s="438">
        <v>1</v>
      </c>
      <c r="Z57" s="438"/>
      <c r="AA57" s="438">
        <v>2</v>
      </c>
      <c r="AB57" s="438"/>
      <c r="AC57" s="438"/>
      <c r="AD57" s="440">
        <v>1</v>
      </c>
    </row>
    <row r="58" spans="1:30" ht="25.5" x14ac:dyDescent="0.25">
      <c r="A58" s="422" t="s">
        <v>659</v>
      </c>
      <c r="B58" s="421" t="s">
        <v>465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466</v>
      </c>
      <c r="B59" s="421" t="s">
        <v>467</v>
      </c>
      <c r="C59" s="439"/>
      <c r="D59" s="438">
        <v>2</v>
      </c>
      <c r="E59" s="438"/>
      <c r="F59" s="438">
        <v>2</v>
      </c>
      <c r="G59" s="438"/>
      <c r="H59" s="438"/>
      <c r="I59" s="447">
        <f t="shared" si="0"/>
        <v>2</v>
      </c>
      <c r="J59" s="448">
        <f t="shared" si="1"/>
        <v>2</v>
      </c>
      <c r="K59" s="448">
        <f t="shared" si="2"/>
        <v>1</v>
      </c>
      <c r="L59" s="438"/>
      <c r="M59" s="438">
        <v>1</v>
      </c>
      <c r="N59" s="438">
        <v>1</v>
      </c>
      <c r="O59" s="438"/>
      <c r="P59" s="438"/>
      <c r="Q59" s="438">
        <v>1</v>
      </c>
      <c r="R59" s="438"/>
      <c r="S59" s="451">
        <f t="shared" si="3"/>
        <v>1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>
        <v>1</v>
      </c>
      <c r="AB59" s="438"/>
      <c r="AC59" s="438"/>
      <c r="AD59" s="440">
        <v>1</v>
      </c>
    </row>
    <row r="60" spans="1:30" ht="15" x14ac:dyDescent="0.25">
      <c r="A60" s="422" t="s">
        <v>468</v>
      </c>
      <c r="B60" s="421" t="s">
        <v>469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470</v>
      </c>
      <c r="B61" s="421" t="s">
        <v>471</v>
      </c>
      <c r="C61" s="439">
        <v>2</v>
      </c>
      <c r="D61" s="438">
        <v>2</v>
      </c>
      <c r="E61" s="438"/>
      <c r="F61" s="438">
        <v>2</v>
      </c>
      <c r="G61" s="438"/>
      <c r="H61" s="438"/>
      <c r="I61" s="447">
        <f t="shared" si="0"/>
        <v>2</v>
      </c>
      <c r="J61" s="448">
        <f t="shared" si="1"/>
        <v>4</v>
      </c>
      <c r="K61" s="448">
        <f t="shared" si="2"/>
        <v>3</v>
      </c>
      <c r="L61" s="438">
        <v>1</v>
      </c>
      <c r="M61" s="438">
        <v>2</v>
      </c>
      <c r="N61" s="438">
        <v>1</v>
      </c>
      <c r="O61" s="438"/>
      <c r="P61" s="438"/>
      <c r="Q61" s="438">
        <v>2</v>
      </c>
      <c r="R61" s="438">
        <v>1</v>
      </c>
      <c r="S61" s="451">
        <f t="shared" si="3"/>
        <v>1</v>
      </c>
      <c r="T61" s="439">
        <v>3</v>
      </c>
      <c r="U61" s="438"/>
      <c r="V61" s="447">
        <f t="shared" si="4"/>
        <v>2</v>
      </c>
      <c r="W61" s="438"/>
      <c r="X61" s="438">
        <v>2</v>
      </c>
      <c r="Y61" s="438"/>
      <c r="Z61" s="438"/>
      <c r="AA61" s="438"/>
      <c r="AB61" s="438"/>
      <c r="AC61" s="438"/>
      <c r="AD61" s="440">
        <v>1</v>
      </c>
    </row>
    <row r="62" spans="1:30" ht="15" x14ac:dyDescent="0.25">
      <c r="A62" s="424" t="s">
        <v>660</v>
      </c>
      <c r="B62" s="421" t="s">
        <v>472</v>
      </c>
      <c r="C62" s="439">
        <v>1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1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>
        <v>1</v>
      </c>
      <c r="S62" s="451">
        <f t="shared" si="3"/>
        <v>1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661</v>
      </c>
      <c r="B63" s="421" t="s">
        <v>473</v>
      </c>
      <c r="C63" s="439">
        <v>1</v>
      </c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1</v>
      </c>
      <c r="K63" s="448">
        <f t="shared" si="2"/>
        <v>1</v>
      </c>
      <c r="L63" s="438"/>
      <c r="M63" s="438">
        <v>1</v>
      </c>
      <c r="N63" s="438"/>
      <c r="O63" s="438"/>
      <c r="P63" s="438"/>
      <c r="Q63" s="438"/>
      <c r="R63" s="438">
        <v>1</v>
      </c>
      <c r="S63" s="451">
        <f t="shared" si="3"/>
        <v>0</v>
      </c>
      <c r="T63" s="439">
        <v>1</v>
      </c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662</v>
      </c>
      <c r="B64" s="421" t="s">
        <v>474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>
        <v>1</v>
      </c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663</v>
      </c>
      <c r="B65" s="421" t="s">
        <v>475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664</v>
      </c>
      <c r="B66" s="421" t="s">
        <v>476</v>
      </c>
      <c r="C66" s="439"/>
      <c r="D66" s="438">
        <v>1</v>
      </c>
      <c r="E66" s="438"/>
      <c r="F66" s="438">
        <v>1</v>
      </c>
      <c r="G66" s="438"/>
      <c r="H66" s="438"/>
      <c r="I66" s="447">
        <f t="shared" si="0"/>
        <v>1</v>
      </c>
      <c r="J66" s="448">
        <f t="shared" si="1"/>
        <v>1</v>
      </c>
      <c r="K66" s="448">
        <f t="shared" si="2"/>
        <v>1</v>
      </c>
      <c r="L66" s="438"/>
      <c r="M66" s="438">
        <v>1</v>
      </c>
      <c r="N66" s="438">
        <v>1</v>
      </c>
      <c r="O66" s="438"/>
      <c r="P66" s="438"/>
      <c r="Q66" s="438">
        <v>1</v>
      </c>
      <c r="R66" s="438"/>
      <c r="S66" s="451">
        <f t="shared" si="3"/>
        <v>0</v>
      </c>
      <c r="T66" s="439">
        <v>1</v>
      </c>
      <c r="U66" s="438"/>
      <c r="V66" s="447">
        <f t="shared" si="4"/>
        <v>1</v>
      </c>
      <c r="W66" s="438"/>
      <c r="X66" s="438"/>
      <c r="Y66" s="438"/>
      <c r="Z66" s="438">
        <v>1</v>
      </c>
      <c r="AA66" s="438"/>
      <c r="AB66" s="438"/>
      <c r="AC66" s="438"/>
      <c r="AD66" s="440">
        <v>1</v>
      </c>
    </row>
    <row r="67" spans="1:30" ht="15" x14ac:dyDescent="0.25">
      <c r="A67" s="424" t="s">
        <v>477</v>
      </c>
      <c r="B67" s="414" t="s">
        <v>478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479</v>
      </c>
      <c r="B68" s="414" t="s">
        <v>480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665</v>
      </c>
      <c r="B69" s="414" t="s">
        <v>481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482</v>
      </c>
      <c r="B70" s="414" t="s">
        <v>483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484</v>
      </c>
      <c r="B71" s="414" t="s">
        <v>485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666</v>
      </c>
      <c r="B72" s="414" t="s">
        <v>486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487</v>
      </c>
      <c r="B73" s="425" t="s">
        <v>105</v>
      </c>
      <c r="C73" s="463">
        <v>3</v>
      </c>
      <c r="D73" s="464">
        <v>21</v>
      </c>
      <c r="E73" s="464"/>
      <c r="F73" s="464">
        <v>21</v>
      </c>
      <c r="G73" s="464"/>
      <c r="H73" s="464"/>
      <c r="I73" s="465">
        <f t="shared" si="10"/>
        <v>21</v>
      </c>
      <c r="J73" s="448">
        <f t="shared" si="11"/>
        <v>24</v>
      </c>
      <c r="K73" s="448">
        <f t="shared" si="12"/>
        <v>16</v>
      </c>
      <c r="L73" s="464">
        <v>2</v>
      </c>
      <c r="M73" s="464">
        <v>14</v>
      </c>
      <c r="N73" s="464">
        <v>13</v>
      </c>
      <c r="O73" s="464"/>
      <c r="P73" s="464"/>
      <c r="Q73" s="464">
        <v>13</v>
      </c>
      <c r="R73" s="464">
        <v>5</v>
      </c>
      <c r="S73" s="466">
        <f t="shared" si="13"/>
        <v>8</v>
      </c>
      <c r="T73" s="463">
        <v>19</v>
      </c>
      <c r="U73" s="464">
        <v>2</v>
      </c>
      <c r="V73" s="465">
        <f t="shared" si="14"/>
        <v>16</v>
      </c>
      <c r="W73" s="464"/>
      <c r="X73" s="464">
        <v>11</v>
      </c>
      <c r="Y73" s="464">
        <v>10</v>
      </c>
      <c r="Z73" s="464"/>
      <c r="AA73" s="464">
        <v>1</v>
      </c>
      <c r="AB73" s="464">
        <v>4</v>
      </c>
      <c r="AC73" s="464"/>
      <c r="AD73" s="467">
        <v>15</v>
      </c>
    </row>
    <row r="74" spans="1:30" ht="49.5" x14ac:dyDescent="0.25">
      <c r="A74" s="415" t="s">
        <v>488</v>
      </c>
      <c r="B74" s="426" t="s">
        <v>106</v>
      </c>
      <c r="C74" s="463"/>
      <c r="D74" s="464">
        <v>41</v>
      </c>
      <c r="E74" s="464"/>
      <c r="F74" s="464">
        <v>41</v>
      </c>
      <c r="G74" s="464"/>
      <c r="H74" s="464"/>
      <c r="I74" s="465">
        <f t="shared" si="10"/>
        <v>41</v>
      </c>
      <c r="J74" s="448">
        <f t="shared" si="11"/>
        <v>41</v>
      </c>
      <c r="K74" s="448">
        <f t="shared" si="12"/>
        <v>40</v>
      </c>
      <c r="L74" s="464">
        <v>1</v>
      </c>
      <c r="M74" s="464">
        <v>39</v>
      </c>
      <c r="N74" s="464">
        <v>39</v>
      </c>
      <c r="O74" s="464"/>
      <c r="P74" s="464"/>
      <c r="Q74" s="464">
        <v>39</v>
      </c>
      <c r="R74" s="464">
        <v>3</v>
      </c>
      <c r="S74" s="466">
        <f t="shared" si="13"/>
        <v>1</v>
      </c>
      <c r="T74" s="463">
        <v>42</v>
      </c>
      <c r="U74" s="464"/>
      <c r="V74" s="465">
        <f t="shared" si="14"/>
        <v>42</v>
      </c>
      <c r="W74" s="464"/>
      <c r="X74" s="464">
        <v>42</v>
      </c>
      <c r="Y74" s="464">
        <v>38</v>
      </c>
      <c r="Z74" s="464"/>
      <c r="AA74" s="464"/>
      <c r="AB74" s="464"/>
      <c r="AC74" s="464"/>
      <c r="AD74" s="467">
        <v>38</v>
      </c>
    </row>
    <row r="75" spans="1:30" ht="29.25" x14ac:dyDescent="0.25">
      <c r="A75" s="420" t="s">
        <v>689</v>
      </c>
      <c r="B75" s="414" t="s">
        <v>107</v>
      </c>
      <c r="C75" s="439"/>
      <c r="D75" s="438">
        <v>31</v>
      </c>
      <c r="E75" s="438"/>
      <c r="F75" s="438">
        <v>31</v>
      </c>
      <c r="G75" s="438"/>
      <c r="H75" s="438"/>
      <c r="I75" s="447">
        <f t="shared" si="10"/>
        <v>31</v>
      </c>
      <c r="J75" s="448">
        <f t="shared" si="11"/>
        <v>31</v>
      </c>
      <c r="K75" s="448">
        <f t="shared" si="12"/>
        <v>31</v>
      </c>
      <c r="L75" s="438">
        <v>1</v>
      </c>
      <c r="M75" s="438">
        <v>30</v>
      </c>
      <c r="N75" s="438">
        <v>30</v>
      </c>
      <c r="O75" s="438"/>
      <c r="P75" s="438"/>
      <c r="Q75" s="438">
        <v>30</v>
      </c>
      <c r="R75" s="438">
        <v>1</v>
      </c>
      <c r="S75" s="451">
        <f t="shared" si="13"/>
        <v>0</v>
      </c>
      <c r="T75" s="439">
        <v>31</v>
      </c>
      <c r="U75" s="438"/>
      <c r="V75" s="447">
        <f t="shared" si="14"/>
        <v>31</v>
      </c>
      <c r="W75" s="438"/>
      <c r="X75" s="438">
        <v>31</v>
      </c>
      <c r="Y75" s="438">
        <v>28</v>
      </c>
      <c r="Z75" s="438"/>
      <c r="AA75" s="438"/>
      <c r="AB75" s="438"/>
      <c r="AC75" s="438"/>
      <c r="AD75" s="440">
        <v>29</v>
      </c>
    </row>
    <row r="76" spans="1:30" ht="15" x14ac:dyDescent="0.25">
      <c r="A76" s="422" t="s">
        <v>667</v>
      </c>
      <c r="B76" s="414" t="s">
        <v>489</v>
      </c>
      <c r="C76" s="439"/>
      <c r="D76" s="438">
        <v>9</v>
      </c>
      <c r="E76" s="438"/>
      <c r="F76" s="438">
        <v>9</v>
      </c>
      <c r="G76" s="438"/>
      <c r="H76" s="438"/>
      <c r="I76" s="447">
        <f t="shared" si="10"/>
        <v>9</v>
      </c>
      <c r="J76" s="448">
        <f t="shared" si="11"/>
        <v>9</v>
      </c>
      <c r="K76" s="448">
        <f t="shared" si="12"/>
        <v>9</v>
      </c>
      <c r="L76" s="438"/>
      <c r="M76" s="438">
        <v>9</v>
      </c>
      <c r="N76" s="438">
        <v>9</v>
      </c>
      <c r="O76" s="438"/>
      <c r="P76" s="438"/>
      <c r="Q76" s="438">
        <v>9</v>
      </c>
      <c r="R76" s="438">
        <v>1</v>
      </c>
      <c r="S76" s="451">
        <f t="shared" si="13"/>
        <v>0</v>
      </c>
      <c r="T76" s="439">
        <v>11</v>
      </c>
      <c r="U76" s="438"/>
      <c r="V76" s="447">
        <f t="shared" si="14"/>
        <v>11</v>
      </c>
      <c r="W76" s="438"/>
      <c r="X76" s="438">
        <v>11</v>
      </c>
      <c r="Y76" s="438">
        <v>10</v>
      </c>
      <c r="Z76" s="438"/>
      <c r="AA76" s="438"/>
      <c r="AB76" s="438"/>
      <c r="AC76" s="438"/>
      <c r="AD76" s="440">
        <v>9</v>
      </c>
    </row>
    <row r="77" spans="1:30" ht="15" x14ac:dyDescent="0.25">
      <c r="A77" s="422" t="s">
        <v>668</v>
      </c>
      <c r="B77" s="414" t="s">
        <v>490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669</v>
      </c>
      <c r="B78" s="414" t="s">
        <v>491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670</v>
      </c>
      <c r="B79" s="427" t="s">
        <v>492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671</v>
      </c>
      <c r="B80" s="425" t="s">
        <v>493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672</v>
      </c>
      <c r="B81" s="425" t="s">
        <v>108</v>
      </c>
      <c r="C81" s="463">
        <v>2</v>
      </c>
      <c r="D81" s="464">
        <v>5</v>
      </c>
      <c r="E81" s="464"/>
      <c r="F81" s="464">
        <v>5</v>
      </c>
      <c r="G81" s="464"/>
      <c r="H81" s="464"/>
      <c r="I81" s="465">
        <f t="shared" si="10"/>
        <v>5</v>
      </c>
      <c r="J81" s="448">
        <f t="shared" si="11"/>
        <v>7</v>
      </c>
      <c r="K81" s="448">
        <f t="shared" si="12"/>
        <v>4</v>
      </c>
      <c r="L81" s="464">
        <v>1</v>
      </c>
      <c r="M81" s="464">
        <v>3</v>
      </c>
      <c r="N81" s="464">
        <v>3</v>
      </c>
      <c r="O81" s="464"/>
      <c r="P81" s="464"/>
      <c r="Q81" s="464">
        <v>3</v>
      </c>
      <c r="R81" s="464">
        <v>1</v>
      </c>
      <c r="S81" s="466">
        <f t="shared" si="13"/>
        <v>3</v>
      </c>
      <c r="T81" s="463">
        <v>4</v>
      </c>
      <c r="U81" s="464">
        <v>1</v>
      </c>
      <c r="V81" s="465">
        <f t="shared" si="14"/>
        <v>3</v>
      </c>
      <c r="W81" s="464"/>
      <c r="X81" s="464">
        <v>2</v>
      </c>
      <c r="Y81" s="464">
        <v>2</v>
      </c>
      <c r="Z81" s="464"/>
      <c r="AA81" s="464">
        <v>1</v>
      </c>
      <c r="AB81" s="464"/>
      <c r="AC81" s="464"/>
      <c r="AD81" s="467">
        <v>3</v>
      </c>
    </row>
    <row r="82" spans="1:30" ht="33" x14ac:dyDescent="0.25">
      <c r="A82" s="415" t="s">
        <v>494</v>
      </c>
      <c r="B82" s="426" t="s">
        <v>162</v>
      </c>
      <c r="C82" s="463">
        <v>3</v>
      </c>
      <c r="D82" s="464">
        <v>1</v>
      </c>
      <c r="E82" s="464">
        <v>1</v>
      </c>
      <c r="F82" s="464"/>
      <c r="G82" s="464"/>
      <c r="H82" s="464"/>
      <c r="I82" s="465">
        <f t="shared" si="10"/>
        <v>1</v>
      </c>
      <c r="J82" s="448">
        <f t="shared" si="11"/>
        <v>4</v>
      </c>
      <c r="K82" s="448">
        <f t="shared" si="12"/>
        <v>2</v>
      </c>
      <c r="L82" s="464">
        <v>1</v>
      </c>
      <c r="M82" s="464">
        <v>1</v>
      </c>
      <c r="N82" s="464">
        <v>1</v>
      </c>
      <c r="O82" s="464"/>
      <c r="P82" s="464"/>
      <c r="Q82" s="464"/>
      <c r="R82" s="464">
        <v>2</v>
      </c>
      <c r="S82" s="466">
        <f t="shared" si="13"/>
        <v>2</v>
      </c>
      <c r="T82" s="463">
        <v>4</v>
      </c>
      <c r="U82" s="464"/>
      <c r="V82" s="465">
        <f t="shared" si="14"/>
        <v>4</v>
      </c>
      <c r="W82" s="464"/>
      <c r="X82" s="464">
        <v>4</v>
      </c>
      <c r="Y82" s="464">
        <v>3</v>
      </c>
      <c r="Z82" s="464"/>
      <c r="AA82" s="464"/>
      <c r="AB82" s="464"/>
      <c r="AC82" s="464"/>
      <c r="AD82" s="467">
        <v>1</v>
      </c>
    </row>
    <row r="83" spans="1:30" ht="16.5" x14ac:dyDescent="0.25">
      <c r="A83" s="420" t="s">
        <v>690</v>
      </c>
      <c r="B83" s="414" t="s">
        <v>495</v>
      </c>
      <c r="C83" s="439">
        <v>1</v>
      </c>
      <c r="D83" s="438">
        <v>1</v>
      </c>
      <c r="E83" s="438">
        <v>1</v>
      </c>
      <c r="F83" s="438"/>
      <c r="G83" s="438"/>
      <c r="H83" s="438"/>
      <c r="I83" s="447">
        <f t="shared" si="10"/>
        <v>1</v>
      </c>
      <c r="J83" s="448">
        <f t="shared" si="11"/>
        <v>2</v>
      </c>
      <c r="K83" s="448">
        <f t="shared" si="12"/>
        <v>1</v>
      </c>
      <c r="L83" s="438">
        <v>1</v>
      </c>
      <c r="M83" s="438"/>
      <c r="N83" s="438"/>
      <c r="O83" s="438"/>
      <c r="P83" s="438"/>
      <c r="Q83" s="438"/>
      <c r="R83" s="438">
        <v>1</v>
      </c>
      <c r="S83" s="451">
        <f t="shared" si="13"/>
        <v>1</v>
      </c>
      <c r="T83" s="439">
        <v>3</v>
      </c>
      <c r="U83" s="438"/>
      <c r="V83" s="447">
        <f t="shared" si="14"/>
        <v>3</v>
      </c>
      <c r="W83" s="438"/>
      <c r="X83" s="438">
        <v>3</v>
      </c>
      <c r="Y83" s="438">
        <v>3</v>
      </c>
      <c r="Z83" s="438"/>
      <c r="AA83" s="438"/>
      <c r="AB83" s="438"/>
      <c r="AC83" s="438"/>
      <c r="AD83" s="440"/>
    </row>
    <row r="84" spans="1:30" ht="25.5" x14ac:dyDescent="0.25">
      <c r="A84" s="422" t="s">
        <v>673</v>
      </c>
      <c r="B84" s="414" t="s">
        <v>496</v>
      </c>
      <c r="C84" s="439">
        <v>1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1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>
        <v>1</v>
      </c>
      <c r="S84" s="451">
        <f t="shared" si="13"/>
        <v>1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497</v>
      </c>
      <c r="B85" s="425" t="s">
        <v>163</v>
      </c>
      <c r="C85" s="463">
        <v>19</v>
      </c>
      <c r="D85" s="464">
        <v>111</v>
      </c>
      <c r="E85" s="464"/>
      <c r="F85" s="464">
        <v>111</v>
      </c>
      <c r="G85" s="464">
        <v>24</v>
      </c>
      <c r="H85" s="464">
        <v>1</v>
      </c>
      <c r="I85" s="465">
        <f>D85+H85</f>
        <v>112</v>
      </c>
      <c r="J85" s="448">
        <f t="shared" si="11"/>
        <v>131</v>
      </c>
      <c r="K85" s="448">
        <f t="shared" si="12"/>
        <v>106</v>
      </c>
      <c r="L85" s="464">
        <v>15</v>
      </c>
      <c r="M85" s="464">
        <v>91</v>
      </c>
      <c r="N85" s="464">
        <v>91</v>
      </c>
      <c r="O85" s="464">
        <v>3</v>
      </c>
      <c r="P85" s="464">
        <v>23</v>
      </c>
      <c r="Q85" s="464">
        <v>91</v>
      </c>
      <c r="R85" s="464">
        <v>14</v>
      </c>
      <c r="S85" s="466">
        <f t="shared" si="13"/>
        <v>25</v>
      </c>
      <c r="T85" s="463">
        <v>108</v>
      </c>
      <c r="U85" s="464">
        <v>3</v>
      </c>
      <c r="V85" s="465">
        <f t="shared" si="14"/>
        <v>103</v>
      </c>
      <c r="W85" s="464">
        <v>1</v>
      </c>
      <c r="X85" s="464">
        <v>88</v>
      </c>
      <c r="Y85" s="464">
        <v>69</v>
      </c>
      <c r="Z85" s="464"/>
      <c r="AA85" s="464">
        <v>9</v>
      </c>
      <c r="AB85" s="464">
        <v>6</v>
      </c>
      <c r="AC85" s="464"/>
      <c r="AD85" s="467">
        <v>87</v>
      </c>
    </row>
    <row r="86" spans="1:30" ht="29.25" x14ac:dyDescent="0.25">
      <c r="A86" s="420" t="s">
        <v>691</v>
      </c>
      <c r="B86" s="414" t="s">
        <v>498</v>
      </c>
      <c r="C86" s="439"/>
      <c r="D86" s="438">
        <v>1</v>
      </c>
      <c r="E86" s="438"/>
      <c r="F86" s="438">
        <v>1</v>
      </c>
      <c r="G86" s="438"/>
      <c r="H86" s="438"/>
      <c r="I86" s="447">
        <f t="shared" si="10"/>
        <v>1</v>
      </c>
      <c r="J86" s="448">
        <f t="shared" si="11"/>
        <v>1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1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674</v>
      </c>
      <c r="B87" s="414" t="s">
        <v>499</v>
      </c>
      <c r="C87" s="439"/>
      <c r="D87" s="438">
        <v>1</v>
      </c>
      <c r="E87" s="438"/>
      <c r="F87" s="438">
        <v>1</v>
      </c>
      <c r="G87" s="438"/>
      <c r="H87" s="438"/>
      <c r="I87" s="447">
        <f t="shared" si="10"/>
        <v>1</v>
      </c>
      <c r="J87" s="448">
        <f t="shared" si="11"/>
        <v>1</v>
      </c>
      <c r="K87" s="448">
        <f t="shared" si="12"/>
        <v>1</v>
      </c>
      <c r="L87" s="438"/>
      <c r="M87" s="438">
        <v>1</v>
      </c>
      <c r="N87" s="438">
        <v>1</v>
      </c>
      <c r="O87" s="438"/>
      <c r="P87" s="438"/>
      <c r="Q87" s="438"/>
      <c r="R87" s="438"/>
      <c r="S87" s="451">
        <f t="shared" si="13"/>
        <v>0</v>
      </c>
      <c r="T87" s="439">
        <v>1</v>
      </c>
      <c r="U87" s="438"/>
      <c r="V87" s="447">
        <f t="shared" si="14"/>
        <v>1</v>
      </c>
      <c r="W87" s="438"/>
      <c r="X87" s="438"/>
      <c r="Y87" s="438"/>
      <c r="Z87" s="438"/>
      <c r="AA87" s="438"/>
      <c r="AB87" s="438">
        <v>1</v>
      </c>
      <c r="AC87" s="438"/>
      <c r="AD87" s="440">
        <v>1</v>
      </c>
    </row>
    <row r="88" spans="1:30" ht="21.75" customHeight="1" x14ac:dyDescent="0.25">
      <c r="A88" s="422" t="s">
        <v>675</v>
      </c>
      <c r="B88" s="414" t="s">
        <v>500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1</v>
      </c>
      <c r="L88" s="438"/>
      <c r="M88" s="438">
        <v>1</v>
      </c>
      <c r="N88" s="438">
        <v>1</v>
      </c>
      <c r="O88" s="438"/>
      <c r="P88" s="438"/>
      <c r="Q88" s="438">
        <v>1</v>
      </c>
      <c r="R88" s="438"/>
      <c r="S88" s="451">
        <f t="shared" si="13"/>
        <v>0</v>
      </c>
      <c r="T88" s="439">
        <v>1</v>
      </c>
      <c r="U88" s="438"/>
      <c r="V88" s="447">
        <f t="shared" si="14"/>
        <v>1</v>
      </c>
      <c r="W88" s="438"/>
      <c r="X88" s="438"/>
      <c r="Y88" s="438"/>
      <c r="Z88" s="438"/>
      <c r="AA88" s="438"/>
      <c r="AB88" s="438">
        <v>1</v>
      </c>
      <c r="AC88" s="438"/>
      <c r="AD88" s="440">
        <v>1</v>
      </c>
    </row>
    <row r="89" spans="1:30" ht="25.5" x14ac:dyDescent="0.25">
      <c r="A89" s="422" t="s">
        <v>676</v>
      </c>
      <c r="B89" s="414" t="s">
        <v>501</v>
      </c>
      <c r="C89" s="439">
        <v>3</v>
      </c>
      <c r="D89" s="438">
        <v>19</v>
      </c>
      <c r="E89" s="438"/>
      <c r="F89" s="438">
        <v>19</v>
      </c>
      <c r="G89" s="438"/>
      <c r="H89" s="438"/>
      <c r="I89" s="447">
        <f t="shared" si="10"/>
        <v>19</v>
      </c>
      <c r="J89" s="448">
        <f t="shared" si="11"/>
        <v>22</v>
      </c>
      <c r="K89" s="448">
        <f t="shared" si="12"/>
        <v>18</v>
      </c>
      <c r="L89" s="438">
        <v>5</v>
      </c>
      <c r="M89" s="438">
        <v>13</v>
      </c>
      <c r="N89" s="438">
        <v>13</v>
      </c>
      <c r="O89" s="438"/>
      <c r="P89" s="438"/>
      <c r="Q89" s="438">
        <v>14</v>
      </c>
      <c r="R89" s="438">
        <v>4</v>
      </c>
      <c r="S89" s="451">
        <f t="shared" si="13"/>
        <v>4</v>
      </c>
      <c r="T89" s="439">
        <v>18</v>
      </c>
      <c r="U89" s="438">
        <v>1</v>
      </c>
      <c r="V89" s="447">
        <f t="shared" si="14"/>
        <v>17</v>
      </c>
      <c r="W89" s="438">
        <v>1</v>
      </c>
      <c r="X89" s="438">
        <v>10</v>
      </c>
      <c r="Y89" s="438">
        <v>7</v>
      </c>
      <c r="Z89" s="438"/>
      <c r="AA89" s="438">
        <v>5</v>
      </c>
      <c r="AB89" s="438">
        <v>2</v>
      </c>
      <c r="AC89" s="438"/>
      <c r="AD89" s="440">
        <v>13</v>
      </c>
    </row>
    <row r="90" spans="1:30" ht="38.25" x14ac:dyDescent="0.25">
      <c r="A90" s="422" t="s">
        <v>677</v>
      </c>
      <c r="B90" s="414" t="s">
        <v>502</v>
      </c>
      <c r="C90" s="439"/>
      <c r="D90" s="438">
        <v>1</v>
      </c>
      <c r="E90" s="438"/>
      <c r="F90" s="438">
        <v>1</v>
      </c>
      <c r="G90" s="438"/>
      <c r="H90" s="438"/>
      <c r="I90" s="447">
        <f t="shared" si="10"/>
        <v>1</v>
      </c>
      <c r="J90" s="448">
        <f t="shared" si="11"/>
        <v>1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1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503</v>
      </c>
      <c r="B91" s="425" t="s">
        <v>165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504</v>
      </c>
      <c r="B92" s="429" t="s">
        <v>505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506</v>
      </c>
      <c r="B93" s="430" t="s">
        <v>507</v>
      </c>
      <c r="C93" s="496">
        <f>C92+C91+C85+C82+C81+C80+C74+C73+C43+C42+C34+C14+C11+C10</f>
        <v>63</v>
      </c>
      <c r="D93" s="473">
        <f t="shared" ref="D93:AD93" si="15">D92+D91+D85+D82+D81+D80+D74+D73+D43+D42+D34+D14+D11+D10</f>
        <v>256</v>
      </c>
      <c r="E93" s="473">
        <f t="shared" si="15"/>
        <v>1</v>
      </c>
      <c r="F93" s="473">
        <f t="shared" si="15"/>
        <v>255</v>
      </c>
      <c r="G93" s="473">
        <f t="shared" si="15"/>
        <v>26</v>
      </c>
      <c r="H93" s="473">
        <f t="shared" si="15"/>
        <v>2</v>
      </c>
      <c r="I93" s="473">
        <f t="shared" si="15"/>
        <v>258</v>
      </c>
      <c r="J93" s="437">
        <f t="shared" si="15"/>
        <v>321</v>
      </c>
      <c r="K93" s="437">
        <f t="shared" si="15"/>
        <v>249</v>
      </c>
      <c r="L93" s="473">
        <f t="shared" si="15"/>
        <v>58</v>
      </c>
      <c r="M93" s="473">
        <f t="shared" si="15"/>
        <v>191</v>
      </c>
      <c r="N93" s="473">
        <f t="shared" si="15"/>
        <v>187</v>
      </c>
      <c r="O93" s="473">
        <f>O92+O91+O85+O82+O81+O80+O74+O73+O43+O42+O34+O14+O11+O10</f>
        <v>3</v>
      </c>
      <c r="P93" s="473">
        <f t="shared" si="15"/>
        <v>26</v>
      </c>
      <c r="Q93" s="473">
        <f t="shared" si="15"/>
        <v>188</v>
      </c>
      <c r="R93" s="473">
        <f t="shared" si="15"/>
        <v>55</v>
      </c>
      <c r="S93" s="474">
        <f t="shared" si="15"/>
        <v>72</v>
      </c>
      <c r="T93" s="496">
        <f t="shared" si="15"/>
        <v>268</v>
      </c>
      <c r="U93" s="473">
        <f t="shared" si="15"/>
        <v>9</v>
      </c>
      <c r="V93" s="473">
        <f t="shared" si="15"/>
        <v>254</v>
      </c>
      <c r="W93" s="473">
        <f t="shared" si="15"/>
        <v>3</v>
      </c>
      <c r="X93" s="473">
        <f t="shared" si="15"/>
        <v>214</v>
      </c>
      <c r="Y93" s="473">
        <f t="shared" si="15"/>
        <v>159</v>
      </c>
      <c r="Z93" s="473">
        <f t="shared" si="15"/>
        <v>2</v>
      </c>
      <c r="AA93" s="473">
        <f t="shared" si="15"/>
        <v>16</v>
      </c>
      <c r="AB93" s="473">
        <f t="shared" si="15"/>
        <v>21</v>
      </c>
      <c r="AC93" s="473">
        <f t="shared" si="15"/>
        <v>1</v>
      </c>
      <c r="AD93" s="497">
        <f t="shared" si="15"/>
        <v>192</v>
      </c>
    </row>
    <row r="94" spans="1:30" ht="16.5" x14ac:dyDescent="0.3">
      <c r="A94" s="431" t="s">
        <v>164</v>
      </c>
      <c r="B94" s="432" t="s">
        <v>508</v>
      </c>
      <c r="C94" s="475">
        <v>10</v>
      </c>
      <c r="D94" s="476">
        <v>18</v>
      </c>
      <c r="E94" s="476"/>
      <c r="F94" s="476">
        <v>18</v>
      </c>
      <c r="G94" s="476"/>
      <c r="H94" s="476"/>
      <c r="I94" s="477">
        <f t="shared" si="10"/>
        <v>18</v>
      </c>
      <c r="J94" s="450">
        <f t="shared" si="11"/>
        <v>28</v>
      </c>
      <c r="K94" s="450">
        <f t="shared" si="12"/>
        <v>17</v>
      </c>
      <c r="L94" s="476">
        <v>11</v>
      </c>
      <c r="M94" s="476">
        <v>6</v>
      </c>
      <c r="N94" s="476"/>
      <c r="O94" s="476"/>
      <c r="P94" s="476"/>
      <c r="Q94" s="476">
        <v>5</v>
      </c>
      <c r="R94" s="476">
        <v>11</v>
      </c>
      <c r="S94" s="478">
        <f t="shared" si="13"/>
        <v>11</v>
      </c>
      <c r="T94" s="479">
        <v>26</v>
      </c>
      <c r="U94" s="480">
        <v>4</v>
      </c>
      <c r="V94" s="480">
        <v>10</v>
      </c>
      <c r="W94" s="480"/>
      <c r="X94" s="480">
        <v>2</v>
      </c>
      <c r="Y94" s="480">
        <v>1</v>
      </c>
      <c r="Z94" s="480"/>
      <c r="AA94" s="480">
        <v>6</v>
      </c>
      <c r="AB94" s="480">
        <v>1</v>
      </c>
      <c r="AC94" s="480">
        <v>1</v>
      </c>
      <c r="AD94" s="481"/>
    </row>
    <row r="95" spans="1:30" ht="16.5" x14ac:dyDescent="0.3">
      <c r="A95" s="433" t="s">
        <v>678</v>
      </c>
      <c r="B95" s="425" t="s">
        <v>509</v>
      </c>
      <c r="C95" s="463">
        <v>7</v>
      </c>
      <c r="D95" s="464">
        <v>46</v>
      </c>
      <c r="E95" s="464"/>
      <c r="F95" s="464">
        <v>46</v>
      </c>
      <c r="G95" s="464">
        <v>1</v>
      </c>
      <c r="H95" s="464"/>
      <c r="I95" s="465">
        <f>D95+H95</f>
        <v>46</v>
      </c>
      <c r="J95" s="448">
        <f t="shared" si="11"/>
        <v>53</v>
      </c>
      <c r="K95" s="448">
        <f t="shared" si="12"/>
        <v>43</v>
      </c>
      <c r="L95" s="464">
        <v>42</v>
      </c>
      <c r="M95" s="464">
        <v>1</v>
      </c>
      <c r="N95" s="464"/>
      <c r="O95" s="464">
        <v>1</v>
      </c>
      <c r="P95" s="464"/>
      <c r="Q95" s="464">
        <v>39</v>
      </c>
      <c r="R95" s="464">
        <v>7</v>
      </c>
      <c r="S95" s="466">
        <f t="shared" si="13"/>
        <v>10</v>
      </c>
      <c r="T95" s="479">
        <v>44</v>
      </c>
      <c r="U95" s="480">
        <v>1</v>
      </c>
      <c r="V95" s="480">
        <v>42</v>
      </c>
      <c r="W95" s="480"/>
      <c r="X95" s="483" t="s">
        <v>21</v>
      </c>
      <c r="Y95" s="483" t="s">
        <v>21</v>
      </c>
      <c r="Z95" s="483" t="s">
        <v>21</v>
      </c>
      <c r="AA95" s="482">
        <v>41</v>
      </c>
      <c r="AB95" s="483" t="s">
        <v>21</v>
      </c>
      <c r="AC95" s="482">
        <v>1</v>
      </c>
      <c r="AD95" s="484">
        <v>1</v>
      </c>
    </row>
    <row r="96" spans="1:30" ht="16.5" x14ac:dyDescent="0.25">
      <c r="A96" s="434" t="s">
        <v>510</v>
      </c>
      <c r="B96" s="425" t="s">
        <v>175</v>
      </c>
      <c r="C96" s="463">
        <v>7</v>
      </c>
      <c r="D96" s="464">
        <v>603</v>
      </c>
      <c r="E96" s="464"/>
      <c r="F96" s="464">
        <v>603</v>
      </c>
      <c r="G96" s="464"/>
      <c r="H96" s="464"/>
      <c r="I96" s="465">
        <f t="shared" si="10"/>
        <v>603</v>
      </c>
      <c r="J96" s="448">
        <f t="shared" si="11"/>
        <v>610</v>
      </c>
      <c r="K96" s="448">
        <f t="shared" si="12"/>
        <v>600</v>
      </c>
      <c r="L96" s="464">
        <v>574</v>
      </c>
      <c r="M96" s="464">
        <v>26</v>
      </c>
      <c r="N96" s="464"/>
      <c r="O96" s="464"/>
      <c r="P96" s="464"/>
      <c r="Q96" s="464">
        <v>599</v>
      </c>
      <c r="R96" s="464">
        <v>3</v>
      </c>
      <c r="S96" s="466">
        <f t="shared" si="13"/>
        <v>10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692</v>
      </c>
      <c r="B97" s="90" t="s">
        <v>511</v>
      </c>
      <c r="C97" s="439"/>
      <c r="D97" s="438">
        <v>37</v>
      </c>
      <c r="E97" s="438"/>
      <c r="F97" s="438">
        <v>37</v>
      </c>
      <c r="G97" s="438"/>
      <c r="H97" s="438"/>
      <c r="I97" s="447">
        <f t="shared" si="10"/>
        <v>37</v>
      </c>
      <c r="J97" s="448">
        <f t="shared" si="11"/>
        <v>37</v>
      </c>
      <c r="K97" s="448">
        <f t="shared" si="12"/>
        <v>33</v>
      </c>
      <c r="L97" s="438">
        <v>25</v>
      </c>
      <c r="M97" s="438">
        <v>8</v>
      </c>
      <c r="N97" s="438"/>
      <c r="O97" s="438"/>
      <c r="P97" s="438"/>
      <c r="Q97" s="438">
        <v>33</v>
      </c>
      <c r="R97" s="438"/>
      <c r="S97" s="451">
        <f t="shared" si="13"/>
        <v>4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512</v>
      </c>
      <c r="B98" s="90" t="s">
        <v>125</v>
      </c>
      <c r="C98" s="439">
        <v>1</v>
      </c>
      <c r="D98" s="438">
        <v>11</v>
      </c>
      <c r="E98" s="438"/>
      <c r="F98" s="438">
        <v>11</v>
      </c>
      <c r="G98" s="438"/>
      <c r="H98" s="438"/>
      <c r="I98" s="447">
        <f t="shared" si="10"/>
        <v>11</v>
      </c>
      <c r="J98" s="448">
        <f t="shared" si="11"/>
        <v>12</v>
      </c>
      <c r="K98" s="448">
        <f t="shared" si="12"/>
        <v>12</v>
      </c>
      <c r="L98" s="438">
        <v>8</v>
      </c>
      <c r="M98" s="438">
        <v>4</v>
      </c>
      <c r="N98" s="438"/>
      <c r="O98" s="438"/>
      <c r="P98" s="438"/>
      <c r="Q98" s="438">
        <v>12</v>
      </c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679</v>
      </c>
      <c r="B99" s="90" t="s">
        <v>513</v>
      </c>
      <c r="C99" s="439">
        <v>1</v>
      </c>
      <c r="D99" s="438">
        <v>1</v>
      </c>
      <c r="E99" s="438"/>
      <c r="F99" s="438">
        <v>1</v>
      </c>
      <c r="G99" s="438"/>
      <c r="H99" s="438"/>
      <c r="I99" s="447">
        <f t="shared" si="10"/>
        <v>1</v>
      </c>
      <c r="J99" s="448">
        <f t="shared" si="11"/>
        <v>2</v>
      </c>
      <c r="K99" s="448">
        <f t="shared" si="12"/>
        <v>1</v>
      </c>
      <c r="L99" s="438">
        <v>1</v>
      </c>
      <c r="M99" s="438"/>
      <c r="N99" s="438"/>
      <c r="O99" s="438"/>
      <c r="P99" s="438"/>
      <c r="Q99" s="438">
        <v>1</v>
      </c>
      <c r="R99" s="438"/>
      <c r="S99" s="451">
        <f t="shared" si="13"/>
        <v>1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680</v>
      </c>
      <c r="B100" s="90" t="s">
        <v>127</v>
      </c>
      <c r="C100" s="439"/>
      <c r="D100" s="438">
        <v>1</v>
      </c>
      <c r="E100" s="438"/>
      <c r="F100" s="438">
        <v>1</v>
      </c>
      <c r="G100" s="438"/>
      <c r="H100" s="438"/>
      <c r="I100" s="447">
        <f t="shared" si="10"/>
        <v>1</v>
      </c>
      <c r="J100" s="448">
        <f t="shared" si="11"/>
        <v>1</v>
      </c>
      <c r="K100" s="448">
        <f t="shared" si="12"/>
        <v>1</v>
      </c>
      <c r="L100" s="438">
        <v>1</v>
      </c>
      <c r="M100" s="438"/>
      <c r="N100" s="438"/>
      <c r="O100" s="438"/>
      <c r="P100" s="438"/>
      <c r="Q100" s="438">
        <v>1</v>
      </c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681</v>
      </c>
      <c r="B101" s="90" t="s">
        <v>514</v>
      </c>
      <c r="C101" s="439">
        <v>1</v>
      </c>
      <c r="D101" s="438">
        <v>1</v>
      </c>
      <c r="E101" s="438"/>
      <c r="F101" s="438">
        <v>1</v>
      </c>
      <c r="G101" s="438"/>
      <c r="H101" s="438"/>
      <c r="I101" s="447">
        <f t="shared" si="10"/>
        <v>1</v>
      </c>
      <c r="J101" s="448">
        <f t="shared" si="11"/>
        <v>2</v>
      </c>
      <c r="K101" s="448">
        <f t="shared" si="12"/>
        <v>2</v>
      </c>
      <c r="L101" s="438">
        <v>2</v>
      </c>
      <c r="M101" s="438"/>
      <c r="N101" s="438"/>
      <c r="O101" s="438"/>
      <c r="P101" s="438"/>
      <c r="Q101" s="438">
        <v>2</v>
      </c>
      <c r="R101" s="438">
        <v>2</v>
      </c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515</v>
      </c>
      <c r="B102" s="425" t="s">
        <v>194</v>
      </c>
      <c r="C102" s="468">
        <v>2</v>
      </c>
      <c r="D102" s="469">
        <v>429</v>
      </c>
      <c r="E102" s="469"/>
      <c r="F102" s="469">
        <v>429</v>
      </c>
      <c r="G102" s="469"/>
      <c r="H102" s="469"/>
      <c r="I102" s="470">
        <f t="shared" si="10"/>
        <v>429</v>
      </c>
      <c r="J102" s="449">
        <f t="shared" si="11"/>
        <v>431</v>
      </c>
      <c r="K102" s="449">
        <f t="shared" si="12"/>
        <v>431</v>
      </c>
      <c r="L102" s="469">
        <v>421</v>
      </c>
      <c r="M102" s="469">
        <v>10</v>
      </c>
      <c r="N102" s="469"/>
      <c r="O102" s="469"/>
      <c r="P102" s="469"/>
      <c r="Q102" s="469">
        <v>432</v>
      </c>
      <c r="R102" s="469">
        <v>25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9" t="s">
        <v>516</v>
      </c>
      <c r="B103" s="690"/>
      <c r="C103" s="436">
        <f>C102+C96</f>
        <v>9</v>
      </c>
      <c r="D103" s="437">
        <f t="shared" ref="D103:AD103" si="16">D102+D96</f>
        <v>1032</v>
      </c>
      <c r="E103" s="473">
        <f t="shared" si="16"/>
        <v>0</v>
      </c>
      <c r="F103" s="473">
        <f t="shared" si="16"/>
        <v>1032</v>
      </c>
      <c r="G103" s="473">
        <f t="shared" si="16"/>
        <v>0</v>
      </c>
      <c r="H103" s="473">
        <f t="shared" si="16"/>
        <v>0</v>
      </c>
      <c r="I103" s="437">
        <f t="shared" si="16"/>
        <v>1032</v>
      </c>
      <c r="J103" s="437">
        <f t="shared" si="16"/>
        <v>1041</v>
      </c>
      <c r="K103" s="437">
        <f t="shared" si="16"/>
        <v>1031</v>
      </c>
      <c r="L103" s="473">
        <f t="shared" si="16"/>
        <v>995</v>
      </c>
      <c r="M103" s="473">
        <f t="shared" si="16"/>
        <v>36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1031</v>
      </c>
      <c r="R103" s="473">
        <f t="shared" si="16"/>
        <v>28</v>
      </c>
      <c r="S103" s="437">
        <f t="shared" si="16"/>
        <v>10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30" x14ac:dyDescent="0.2">
      <c r="A105" s="93" t="s">
        <v>122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9"/>
      <c r="B106" s="701" t="s">
        <v>82</v>
      </c>
      <c r="C106" s="703" t="s">
        <v>167</v>
      </c>
      <c r="D106" s="703" t="s">
        <v>168</v>
      </c>
      <c r="E106" s="705" t="s">
        <v>169</v>
      </c>
      <c r="F106" s="708" t="s">
        <v>0</v>
      </c>
      <c r="G106" s="709"/>
      <c r="H106" s="709"/>
      <c r="I106" s="709"/>
      <c r="J106" s="709"/>
      <c r="K106" s="720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0"/>
      <c r="B107" s="702"/>
      <c r="C107" s="704"/>
      <c r="D107" s="704"/>
      <c r="E107" s="706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721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517</v>
      </c>
      <c r="B109" s="455" t="s">
        <v>518</v>
      </c>
      <c r="C109" s="89">
        <v>87</v>
      </c>
      <c r="D109" s="89">
        <v>405</v>
      </c>
      <c r="E109" s="452">
        <f t="shared" ref="E109:E130" si="17">C109+D109</f>
        <v>492</v>
      </c>
      <c r="F109" s="452">
        <f>G109+H109+I109+J109</f>
        <v>396</v>
      </c>
      <c r="G109" s="89">
        <v>188</v>
      </c>
      <c r="H109" s="89">
        <v>23</v>
      </c>
      <c r="I109" s="89">
        <v>117</v>
      </c>
      <c r="J109" s="89">
        <v>68</v>
      </c>
      <c r="K109" s="452">
        <f>E109-F109</f>
        <v>96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558</v>
      </c>
      <c r="B110" s="457" t="s">
        <v>519</v>
      </c>
      <c r="C110" s="89">
        <v>36</v>
      </c>
      <c r="D110" s="89">
        <v>134</v>
      </c>
      <c r="E110" s="452">
        <f t="shared" si="17"/>
        <v>170</v>
      </c>
      <c r="F110" s="452">
        <f t="shared" ref="F110:F130" si="18">G110+H110+I110+J110</f>
        <v>137</v>
      </c>
      <c r="G110" s="89">
        <v>68</v>
      </c>
      <c r="H110" s="89">
        <v>4</v>
      </c>
      <c r="I110" s="89">
        <v>46</v>
      </c>
      <c r="J110" s="89">
        <v>19</v>
      </c>
      <c r="K110" s="453">
        <f t="shared" ref="K110:K130" si="19">E110-F110</f>
        <v>33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520</v>
      </c>
      <c r="B111" s="457" t="s">
        <v>521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522</v>
      </c>
      <c r="B112" s="457" t="s">
        <v>523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524</v>
      </c>
      <c r="B113" s="457" t="s">
        <v>525</v>
      </c>
      <c r="C113" s="89">
        <v>5</v>
      </c>
      <c r="D113" s="89">
        <v>6</v>
      </c>
      <c r="E113" s="452">
        <f t="shared" si="20"/>
        <v>11</v>
      </c>
      <c r="F113" s="452">
        <f t="shared" si="21"/>
        <v>8</v>
      </c>
      <c r="G113" s="89">
        <v>7</v>
      </c>
      <c r="H113" s="89">
        <v>1</v>
      </c>
      <c r="I113" s="89"/>
      <c r="J113" s="89"/>
      <c r="K113" s="453">
        <f t="shared" si="22"/>
        <v>3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526</v>
      </c>
      <c r="B114" s="457" t="s">
        <v>527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528</v>
      </c>
      <c r="B115" s="457" t="s">
        <v>529</v>
      </c>
      <c r="C115" s="89">
        <v>6</v>
      </c>
      <c r="D115" s="89">
        <v>16</v>
      </c>
      <c r="E115" s="452">
        <f t="shared" si="20"/>
        <v>22</v>
      </c>
      <c r="F115" s="452">
        <f t="shared" si="21"/>
        <v>20</v>
      </c>
      <c r="G115" s="89">
        <v>15</v>
      </c>
      <c r="H115" s="89"/>
      <c r="I115" s="89">
        <v>5</v>
      </c>
      <c r="J115" s="89"/>
      <c r="K115" s="453">
        <f t="shared" si="22"/>
        <v>2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530</v>
      </c>
      <c r="B116" s="457" t="s">
        <v>531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532</v>
      </c>
      <c r="B117" s="457" t="s">
        <v>533</v>
      </c>
      <c r="C117" s="89"/>
      <c r="D117" s="89">
        <v>1</v>
      </c>
      <c r="E117" s="452">
        <f t="shared" si="20"/>
        <v>1</v>
      </c>
      <c r="F117" s="452">
        <f t="shared" si="21"/>
        <v>1</v>
      </c>
      <c r="G117" s="89">
        <v>1</v>
      </c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534</v>
      </c>
      <c r="B118" s="457" t="s">
        <v>535</v>
      </c>
      <c r="C118" s="89">
        <v>1</v>
      </c>
      <c r="D118" s="89"/>
      <c r="E118" s="452">
        <f t="shared" si="20"/>
        <v>1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1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536</v>
      </c>
      <c r="B119" s="457" t="s">
        <v>537</v>
      </c>
      <c r="C119" s="89">
        <v>3</v>
      </c>
      <c r="D119" s="89">
        <v>4</v>
      </c>
      <c r="E119" s="452">
        <f t="shared" si="20"/>
        <v>7</v>
      </c>
      <c r="F119" s="452">
        <f t="shared" si="21"/>
        <v>5</v>
      </c>
      <c r="G119" s="89">
        <v>3</v>
      </c>
      <c r="H119" s="89"/>
      <c r="I119" s="89">
        <v>2</v>
      </c>
      <c r="J119" s="89"/>
      <c r="K119" s="453">
        <f t="shared" si="22"/>
        <v>2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538</v>
      </c>
      <c r="B120" s="457" t="s">
        <v>539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540</v>
      </c>
      <c r="B121" s="457" t="s">
        <v>541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542</v>
      </c>
      <c r="B122" s="457" t="s">
        <v>543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544</v>
      </c>
      <c r="B123" s="457" t="s">
        <v>187</v>
      </c>
      <c r="C123" s="89">
        <v>1</v>
      </c>
      <c r="D123" s="89"/>
      <c r="E123" s="452">
        <f t="shared" si="20"/>
        <v>1</v>
      </c>
      <c r="F123" s="452">
        <f t="shared" si="21"/>
        <v>1</v>
      </c>
      <c r="G123" s="89"/>
      <c r="H123" s="89"/>
      <c r="I123" s="89">
        <v>1</v>
      </c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545</v>
      </c>
      <c r="B124" s="457" t="s">
        <v>546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547</v>
      </c>
      <c r="B125" s="457" t="s">
        <v>548</v>
      </c>
      <c r="C125" s="89">
        <v>11</v>
      </c>
      <c r="D125" s="89">
        <v>46</v>
      </c>
      <c r="E125" s="452">
        <f t="shared" si="17"/>
        <v>57</v>
      </c>
      <c r="F125" s="452">
        <f t="shared" si="18"/>
        <v>51</v>
      </c>
      <c r="G125" s="89">
        <v>19</v>
      </c>
      <c r="H125" s="89">
        <v>8</v>
      </c>
      <c r="I125" s="89">
        <v>15</v>
      </c>
      <c r="J125" s="89">
        <v>9</v>
      </c>
      <c r="K125" s="453">
        <f t="shared" si="19"/>
        <v>6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549</v>
      </c>
      <c r="B126" s="457" t="s">
        <v>550</v>
      </c>
      <c r="C126" s="89"/>
      <c r="D126" s="89">
        <v>1</v>
      </c>
      <c r="E126" s="452">
        <f t="shared" si="17"/>
        <v>1</v>
      </c>
      <c r="F126" s="452">
        <f t="shared" si="18"/>
        <v>1</v>
      </c>
      <c r="G126" s="89">
        <v>1</v>
      </c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551</v>
      </c>
      <c r="B127" s="457" t="s">
        <v>189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552</v>
      </c>
      <c r="B128" s="457" t="s">
        <v>553</v>
      </c>
      <c r="C128" s="89">
        <v>1</v>
      </c>
      <c r="D128" s="89">
        <v>10</v>
      </c>
      <c r="E128" s="452">
        <f t="shared" si="17"/>
        <v>11</v>
      </c>
      <c r="F128" s="452">
        <f t="shared" si="18"/>
        <v>11</v>
      </c>
      <c r="G128" s="89">
        <v>1</v>
      </c>
      <c r="H128" s="89"/>
      <c r="I128" s="89">
        <v>3</v>
      </c>
      <c r="J128" s="89">
        <v>7</v>
      </c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554</v>
      </c>
      <c r="B129" s="457" t="s">
        <v>555</v>
      </c>
      <c r="C129" s="89"/>
      <c r="D129" s="89">
        <v>13</v>
      </c>
      <c r="E129" s="452">
        <f t="shared" si="17"/>
        <v>13</v>
      </c>
      <c r="F129" s="452">
        <f t="shared" si="18"/>
        <v>13</v>
      </c>
      <c r="G129" s="89">
        <v>9</v>
      </c>
      <c r="H129" s="89"/>
      <c r="I129" s="89"/>
      <c r="J129" s="89">
        <v>4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556</v>
      </c>
      <c r="B130" s="457" t="s">
        <v>557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178</v>
      </c>
      <c r="B135" s="461"/>
      <c r="C135" s="167">
        <v>709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179</v>
      </c>
      <c r="B136" s="461"/>
      <c r="C136" s="107">
        <v>632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180</v>
      </c>
      <c r="B137" s="461"/>
      <c r="C137" s="107">
        <v>394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179</v>
      </c>
      <c r="B138" s="461"/>
      <c r="C138" s="107">
        <v>345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181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182</v>
      </c>
      <c r="B140" s="461"/>
      <c r="C140" s="107">
        <v>2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183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348</v>
      </c>
      <c r="B142" s="461"/>
      <c r="C142" s="107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360</v>
      </c>
      <c r="B146" s="462"/>
      <c r="C146" s="110">
        <v>102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8" t="s">
        <v>60</v>
      </c>
      <c r="Q146" s="608"/>
      <c r="R146" s="608"/>
      <c r="S146" s="608"/>
      <c r="T146" s="608"/>
      <c r="U146" s="608"/>
      <c r="V146" s="608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185</v>
      </c>
      <c r="B147" s="461"/>
      <c r="C147" s="107">
        <v>62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186</v>
      </c>
      <c r="B148" s="461"/>
      <c r="C148" s="107">
        <v>13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188</v>
      </c>
      <c r="B149" s="461"/>
      <c r="C149" s="107">
        <v>16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190</v>
      </c>
      <c r="B150" s="461"/>
      <c r="C150" s="107">
        <v>11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697</v>
      </c>
      <c r="B151" s="461"/>
      <c r="C151" s="107"/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192</v>
      </c>
      <c r="B153" s="102"/>
      <c r="C153" s="381"/>
      <c r="D153" s="381"/>
      <c r="E153" s="98"/>
      <c r="F153" s="707"/>
      <c r="G153" s="70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193</v>
      </c>
      <c r="B156" s="461"/>
      <c r="C156" s="167">
        <v>3994</v>
      </c>
      <c r="D156" s="381"/>
      <c r="E156" s="381"/>
      <c r="F156" s="562" t="s">
        <v>713</v>
      </c>
      <c r="G156" s="562"/>
      <c r="H156" s="294"/>
      <c r="I156" s="294"/>
      <c r="J156" s="294"/>
      <c r="K156" s="294"/>
      <c r="L156" s="294"/>
      <c r="M156" s="112" t="s">
        <v>709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195</v>
      </c>
      <c r="B157" s="461"/>
      <c r="C157" s="167">
        <v>1496</v>
      </c>
      <c r="D157" s="381"/>
      <c r="E157" s="381"/>
      <c r="F157" s="562" t="s">
        <v>714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191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196</v>
      </c>
      <c r="B159" s="102"/>
      <c r="C159" s="381"/>
      <c r="D159" s="381"/>
      <c r="E159" s="381"/>
      <c r="F159" s="707" t="s">
        <v>735</v>
      </c>
      <c r="G159" s="70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95"/>
      <c r="I160" s="695"/>
      <c r="J160" s="695"/>
      <c r="K160" s="386"/>
      <c r="L160" s="696"/>
      <c r="M160" s="696"/>
      <c r="N160" s="695"/>
      <c r="O160" s="695"/>
      <c r="P160" s="695"/>
      <c r="Q160" s="695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198</v>
      </c>
      <c r="B161" s="462"/>
      <c r="C161" s="169">
        <v>26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199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200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201</v>
      </c>
      <c r="B164" s="462"/>
      <c r="C164" s="168">
        <v>22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700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701</v>
      </c>
      <c r="B169" s="552"/>
      <c r="C169" s="557">
        <v>58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702</v>
      </c>
      <c r="B170" s="552"/>
      <c r="C170" s="558">
        <v>328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headerFooter>
    <oddFooter>&amp;R&amp;"Arial,Italic"&amp;8&amp;F / &amp;A / Page &amp;P of &amp;N</oddFooter>
  </headerFooter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</sheetPr>
  <dimension ref="A1:AY6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 x14ac:dyDescent="0.2"/>
  <cols>
    <col min="1" max="1" width="4.7109375" customWidth="1"/>
    <col min="2" max="2" width="18.71093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4" t="s">
        <v>257</v>
      </c>
      <c r="T1" s="75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4"/>
      <c r="T2" s="75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0" t="s">
        <v>203</v>
      </c>
      <c r="B4" s="733" t="s">
        <v>220</v>
      </c>
      <c r="C4" s="736" t="s">
        <v>221</v>
      </c>
      <c r="D4" s="739" t="s">
        <v>222</v>
      </c>
      <c r="E4" s="740"/>
      <c r="F4" s="740"/>
      <c r="G4" s="740"/>
      <c r="H4" s="740"/>
      <c r="I4" s="741"/>
      <c r="J4" s="745" t="s">
        <v>223</v>
      </c>
      <c r="K4" s="746"/>
      <c r="L4" s="746"/>
      <c r="M4" s="746"/>
      <c r="N4" s="746"/>
      <c r="O4" s="747"/>
      <c r="P4" s="755" t="s">
        <v>224</v>
      </c>
      <c r="Q4" s="756"/>
      <c r="R4" s="756"/>
      <c r="S4" s="756"/>
      <c r="T4" s="756"/>
      <c r="U4" s="757"/>
      <c r="V4" s="761" t="s">
        <v>225</v>
      </c>
      <c r="W4" s="762"/>
      <c r="X4" s="762"/>
      <c r="Y4" s="762"/>
      <c r="Z4" s="762"/>
      <c r="AA4" s="763"/>
      <c r="AB4" s="745" t="s">
        <v>226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68" t="s">
        <v>227</v>
      </c>
      <c r="AO4" s="769"/>
      <c r="AP4" s="769"/>
      <c r="AQ4" s="769"/>
      <c r="AR4" s="769"/>
      <c r="AS4" s="770"/>
      <c r="AT4" s="771" t="s">
        <v>228</v>
      </c>
      <c r="AU4" s="733"/>
      <c r="AV4" s="733"/>
      <c r="AW4" s="733"/>
      <c r="AX4" s="733"/>
      <c r="AY4" s="772"/>
    </row>
    <row r="5" spans="1:51" ht="33.75" customHeight="1" x14ac:dyDescent="0.2">
      <c r="A5" s="731"/>
      <c r="B5" s="734"/>
      <c r="C5" s="737"/>
      <c r="D5" s="742"/>
      <c r="E5" s="743"/>
      <c r="F5" s="743"/>
      <c r="G5" s="743"/>
      <c r="H5" s="743"/>
      <c r="I5" s="744"/>
      <c r="J5" s="748"/>
      <c r="K5" s="749"/>
      <c r="L5" s="749"/>
      <c r="M5" s="749"/>
      <c r="N5" s="749"/>
      <c r="O5" s="750"/>
      <c r="P5" s="758"/>
      <c r="Q5" s="759"/>
      <c r="R5" s="759"/>
      <c r="S5" s="759"/>
      <c r="T5" s="759"/>
      <c r="U5" s="760"/>
      <c r="V5" s="764"/>
      <c r="W5" s="765"/>
      <c r="X5" s="765"/>
      <c r="Y5" s="765"/>
      <c r="Z5" s="765"/>
      <c r="AA5" s="766"/>
      <c r="AB5" s="739" t="s">
        <v>229</v>
      </c>
      <c r="AC5" s="740"/>
      <c r="AD5" s="740"/>
      <c r="AE5" s="740"/>
      <c r="AF5" s="740"/>
      <c r="AG5" s="741"/>
      <c r="AH5" s="739" t="s">
        <v>174</v>
      </c>
      <c r="AI5" s="740"/>
      <c r="AJ5" s="740"/>
      <c r="AK5" s="740"/>
      <c r="AL5" s="740"/>
      <c r="AM5" s="741"/>
      <c r="AN5" s="742" t="s">
        <v>230</v>
      </c>
      <c r="AO5" s="743"/>
      <c r="AP5" s="743"/>
      <c r="AQ5" s="743"/>
      <c r="AR5" s="743"/>
      <c r="AS5" s="744"/>
      <c r="AT5" s="773"/>
      <c r="AU5" s="735"/>
      <c r="AV5" s="735"/>
      <c r="AW5" s="735"/>
      <c r="AX5" s="735"/>
      <c r="AY5" s="774"/>
    </row>
    <row r="6" spans="1:51" ht="12.75" customHeight="1" x14ac:dyDescent="0.2">
      <c r="A6" s="731"/>
      <c r="B6" s="734"/>
      <c r="C6" s="737"/>
      <c r="D6" s="751" t="s">
        <v>231</v>
      </c>
      <c r="E6" s="752" t="s">
        <v>232</v>
      </c>
      <c r="F6" s="752"/>
      <c r="G6" s="752"/>
      <c r="H6" s="752"/>
      <c r="I6" s="753"/>
      <c r="J6" s="751" t="s">
        <v>231</v>
      </c>
      <c r="K6" s="752" t="s">
        <v>232</v>
      </c>
      <c r="L6" s="752"/>
      <c r="M6" s="752"/>
      <c r="N6" s="752"/>
      <c r="O6" s="753"/>
      <c r="P6" s="751" t="s">
        <v>231</v>
      </c>
      <c r="Q6" s="752" t="s">
        <v>232</v>
      </c>
      <c r="R6" s="752"/>
      <c r="S6" s="752"/>
      <c r="T6" s="752"/>
      <c r="U6" s="753"/>
      <c r="V6" s="751" t="s">
        <v>231</v>
      </c>
      <c r="W6" s="752" t="s">
        <v>232</v>
      </c>
      <c r="X6" s="752"/>
      <c r="Y6" s="752"/>
      <c r="Z6" s="752"/>
      <c r="AA6" s="753"/>
      <c r="AB6" s="751" t="s">
        <v>231</v>
      </c>
      <c r="AC6" s="752" t="s">
        <v>232</v>
      </c>
      <c r="AD6" s="752"/>
      <c r="AE6" s="752"/>
      <c r="AF6" s="752"/>
      <c r="AG6" s="753"/>
      <c r="AH6" s="751" t="s">
        <v>231</v>
      </c>
      <c r="AI6" s="752" t="s">
        <v>232</v>
      </c>
      <c r="AJ6" s="752"/>
      <c r="AK6" s="752"/>
      <c r="AL6" s="752"/>
      <c r="AM6" s="753"/>
      <c r="AN6" s="751" t="s">
        <v>231</v>
      </c>
      <c r="AO6" s="752" t="s">
        <v>232</v>
      </c>
      <c r="AP6" s="752"/>
      <c r="AQ6" s="752"/>
      <c r="AR6" s="752"/>
      <c r="AS6" s="753"/>
      <c r="AT6" s="751" t="s">
        <v>231</v>
      </c>
      <c r="AU6" s="752" t="s">
        <v>232</v>
      </c>
      <c r="AV6" s="752"/>
      <c r="AW6" s="752"/>
      <c r="AX6" s="752"/>
      <c r="AY6" s="753"/>
    </row>
    <row r="7" spans="1:51" ht="24" customHeight="1" thickBot="1" x14ac:dyDescent="0.25">
      <c r="A7" s="732"/>
      <c r="B7" s="735"/>
      <c r="C7" s="738"/>
      <c r="D7" s="751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51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51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51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51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51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51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51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217</v>
      </c>
      <c r="C8" s="142"/>
      <c r="D8" s="143">
        <f>E8+F8+G8+H8+I8</f>
        <v>176</v>
      </c>
      <c r="E8" s="119">
        <f>SUM(E9:E55)</f>
        <v>63</v>
      </c>
      <c r="F8" s="119">
        <f>SUM(F9:F55)</f>
        <v>10</v>
      </c>
      <c r="G8" s="119">
        <f>SUM(G9:G55)</f>
        <v>7</v>
      </c>
      <c r="H8" s="119">
        <f>SUM(H9:H55)</f>
        <v>9</v>
      </c>
      <c r="I8" s="144">
        <f>SUM(I9:I55)</f>
        <v>87</v>
      </c>
      <c r="J8" s="143">
        <f>K8+L8+M8+N8+O8</f>
        <v>1759</v>
      </c>
      <c r="K8" s="119">
        <f>SUM(K9:K55)</f>
        <v>258</v>
      </c>
      <c r="L8" s="119">
        <f>SUM(L9:L55)</f>
        <v>18</v>
      </c>
      <c r="M8" s="119">
        <f>SUM(M9:M55)</f>
        <v>46</v>
      </c>
      <c r="N8" s="119">
        <f>SUM(N9:N55)</f>
        <v>1032</v>
      </c>
      <c r="O8" s="144">
        <f>SUM(O9:O55)</f>
        <v>405</v>
      </c>
      <c r="P8" s="143">
        <f>Q8+R8+S8+T8+U8</f>
        <v>1935</v>
      </c>
      <c r="Q8" s="119">
        <f>SUM(Q9:Q55)</f>
        <v>321</v>
      </c>
      <c r="R8" s="119">
        <f>SUM(R9:R55)</f>
        <v>28</v>
      </c>
      <c r="S8" s="119">
        <f>SUM(S9:S55)</f>
        <v>53</v>
      </c>
      <c r="T8" s="119">
        <f>SUM(T9:T55)</f>
        <v>1041</v>
      </c>
      <c r="U8" s="144">
        <f>SUM(U9:U55)</f>
        <v>492</v>
      </c>
      <c r="V8" s="143">
        <f>W8+X8+Y8+Z8+AA8</f>
        <v>1736</v>
      </c>
      <c r="W8" s="119">
        <f>SUM(W9:W55)</f>
        <v>249</v>
      </c>
      <c r="X8" s="119">
        <f>SUM(X9:X55)</f>
        <v>17</v>
      </c>
      <c r="Y8" s="119">
        <f>SUM(Y9:Y55)</f>
        <v>43</v>
      </c>
      <c r="Z8" s="119">
        <f>SUM(Z9:Z55)</f>
        <v>1031</v>
      </c>
      <c r="AA8" s="144">
        <f>SUM(AA9:AA55)</f>
        <v>396</v>
      </c>
      <c r="AB8" s="143">
        <f>AC8+AD8+AE8+AF8+AG8</f>
        <v>1434</v>
      </c>
      <c r="AC8" s="119">
        <f>SUM(AC9:AC55)</f>
        <v>58</v>
      </c>
      <c r="AD8" s="119">
        <f>SUM(AD9:AD55)</f>
        <v>11</v>
      </c>
      <c r="AE8" s="119">
        <f>SUM(AE9:AE55)</f>
        <v>42</v>
      </c>
      <c r="AF8" s="119">
        <f>SUM(AF9:AF55)</f>
        <v>995</v>
      </c>
      <c r="AG8" s="144">
        <f>SUM(AG9:AG55)</f>
        <v>328</v>
      </c>
      <c r="AH8" s="143">
        <f>AI8+AJ8+AK8+AL8+AM8</f>
        <v>302</v>
      </c>
      <c r="AI8" s="119">
        <f>SUM(AI9:AI55)</f>
        <v>191</v>
      </c>
      <c r="AJ8" s="119">
        <f>SUM(AJ9:AJ55)</f>
        <v>6</v>
      </c>
      <c r="AK8" s="119">
        <f>SUM(AK9:AK55)</f>
        <v>1</v>
      </c>
      <c r="AL8" s="119">
        <f>SUM(AL9:AL55)</f>
        <v>36</v>
      </c>
      <c r="AM8" s="144">
        <f>SUM(AM9:AM55)</f>
        <v>68</v>
      </c>
      <c r="AN8" s="143">
        <f>AO8+AP8+AQ8+AR8+AS8</f>
        <v>1531</v>
      </c>
      <c r="AO8" s="119">
        <f>SUM(AO9:AO55)</f>
        <v>188</v>
      </c>
      <c r="AP8" s="119">
        <f>SUM(AP9:AP55)</f>
        <v>5</v>
      </c>
      <c r="AQ8" s="119">
        <f>SUM(AQ9:AQ55)</f>
        <v>39</v>
      </c>
      <c r="AR8" s="119">
        <f>SUM(AR9:AR55)</f>
        <v>1031</v>
      </c>
      <c r="AS8" s="144">
        <f>SUM(AS9:AS55)</f>
        <v>268</v>
      </c>
      <c r="AT8" s="143">
        <f>AU8+AV8+AW8+AX8+AY8</f>
        <v>199</v>
      </c>
      <c r="AU8" s="119">
        <f>SUM(AU9:AU55)</f>
        <v>72</v>
      </c>
      <c r="AV8" s="119">
        <f>SUM(AV9:AV55)</f>
        <v>11</v>
      </c>
      <c r="AW8" s="119">
        <f>SUM(AW9:AW55)</f>
        <v>10</v>
      </c>
      <c r="AX8" s="119">
        <f>SUM(AX9:AX55)</f>
        <v>10</v>
      </c>
      <c r="AY8" s="144">
        <f>SUM(AY9:AY55)</f>
        <v>96</v>
      </c>
    </row>
    <row r="9" spans="1:51" x14ac:dyDescent="0.2">
      <c r="A9" s="116">
        <v>1</v>
      </c>
      <c r="B9" s="145" t="s">
        <v>715</v>
      </c>
      <c r="C9" s="116"/>
      <c r="D9" s="143">
        <f t="shared" ref="D9:D55" si="0">E9+F9+G9+H9+I9</f>
        <v>30</v>
      </c>
      <c r="E9" s="146">
        <v>9</v>
      </c>
      <c r="F9" s="80">
        <v>2</v>
      </c>
      <c r="G9" s="80">
        <v>2</v>
      </c>
      <c r="H9" s="80">
        <v>1</v>
      </c>
      <c r="I9" s="121">
        <v>16</v>
      </c>
      <c r="J9" s="143">
        <f t="shared" ref="J9:J55" si="1">K9+L9+M9+N9+O9</f>
        <v>315</v>
      </c>
      <c r="K9" s="147">
        <v>65</v>
      </c>
      <c r="L9" s="80">
        <v>4</v>
      </c>
      <c r="M9" s="80">
        <v>13</v>
      </c>
      <c r="N9" s="80">
        <v>132</v>
      </c>
      <c r="O9" s="121">
        <v>101</v>
      </c>
      <c r="P9" s="143">
        <f>Q9+R9+S9+T9+U9</f>
        <v>345</v>
      </c>
      <c r="Q9" s="118">
        <f>E9+K9</f>
        <v>74</v>
      </c>
      <c r="R9" s="118">
        <f t="shared" ref="R9:U47" si="2">F9+L9</f>
        <v>6</v>
      </c>
      <c r="S9" s="118">
        <f t="shared" si="2"/>
        <v>15</v>
      </c>
      <c r="T9" s="118">
        <f t="shared" si="2"/>
        <v>133</v>
      </c>
      <c r="U9" s="120">
        <f t="shared" si="2"/>
        <v>117</v>
      </c>
      <c r="V9" s="143">
        <f t="shared" ref="V9:V55" si="3">W9+X9+Y9+Z9+AA9</f>
        <v>306</v>
      </c>
      <c r="W9" s="118">
        <f>AC9+AI9</f>
        <v>57</v>
      </c>
      <c r="X9" s="118">
        <f>AD9+AJ9</f>
        <v>2</v>
      </c>
      <c r="Y9" s="118">
        <f>AE9+AK9</f>
        <v>13</v>
      </c>
      <c r="Z9" s="118">
        <f>AF9+AL9</f>
        <v>132</v>
      </c>
      <c r="AA9" s="120">
        <f>AG9+AM9</f>
        <v>102</v>
      </c>
      <c r="AB9" s="143">
        <f t="shared" ref="AB9:AB55" si="4">AC9+AD9+AE9+AF9+AG9</f>
        <v>229</v>
      </c>
      <c r="AC9" s="80">
        <v>7</v>
      </c>
      <c r="AD9" s="80">
        <v>1</v>
      </c>
      <c r="AE9" s="80">
        <v>13</v>
      </c>
      <c r="AF9" s="80">
        <v>123</v>
      </c>
      <c r="AG9" s="121">
        <v>85</v>
      </c>
      <c r="AH9" s="143">
        <f t="shared" ref="AH9:AH55" si="5">AI9+AJ9+AK9+AL9+AM9</f>
        <v>77</v>
      </c>
      <c r="AI9" s="80">
        <v>50</v>
      </c>
      <c r="AJ9" s="80">
        <v>1</v>
      </c>
      <c r="AK9" s="80"/>
      <c r="AL9" s="80">
        <v>9</v>
      </c>
      <c r="AM9" s="121">
        <v>17</v>
      </c>
      <c r="AN9" s="143">
        <f t="shared" ref="AN9:AN55" si="6">AO9+AP9+AQ9+AR9+AS9</f>
        <v>286</v>
      </c>
      <c r="AO9" s="80">
        <v>52</v>
      </c>
      <c r="AP9" s="80"/>
      <c r="AQ9" s="80">
        <v>13</v>
      </c>
      <c r="AR9" s="80">
        <v>132</v>
      </c>
      <c r="AS9" s="121">
        <v>89</v>
      </c>
      <c r="AT9" s="143">
        <f t="shared" ref="AT9:AT55" si="7">AU9+AV9+AW9+AX9+AY9</f>
        <v>39</v>
      </c>
      <c r="AU9" s="118">
        <f>Q9-W9</f>
        <v>17</v>
      </c>
      <c r="AV9" s="118">
        <f>R9-X9</f>
        <v>4</v>
      </c>
      <c r="AW9" s="118">
        <f>S9-Y9</f>
        <v>2</v>
      </c>
      <c r="AX9" s="118">
        <f>T9-Z9</f>
        <v>1</v>
      </c>
      <c r="AY9" s="120">
        <f>U9-AA9</f>
        <v>15</v>
      </c>
    </row>
    <row r="10" spans="1:51" x14ac:dyDescent="0.2">
      <c r="A10" s="116">
        <v>2</v>
      </c>
      <c r="B10" s="145" t="s">
        <v>716</v>
      </c>
      <c r="C10" s="116"/>
      <c r="D10" s="143">
        <f t="shared" si="0"/>
        <v>0</v>
      </c>
      <c r="E10" s="146"/>
      <c r="F10" s="80"/>
      <c r="G10" s="80"/>
      <c r="H10" s="80"/>
      <c r="I10" s="121"/>
      <c r="J10" s="143">
        <f t="shared" si="1"/>
        <v>0</v>
      </c>
      <c r="K10" s="147"/>
      <c r="L10" s="80"/>
      <c r="M10" s="80"/>
      <c r="N10" s="80"/>
      <c r="O10" s="121"/>
      <c r="P10" s="143">
        <f t="shared" ref="P10:P55" si="8">Q10+R10+S10+T10+U10</f>
        <v>0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0</v>
      </c>
      <c r="V10" s="143">
        <f t="shared" si="3"/>
        <v>0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0</v>
      </c>
      <c r="AB10" s="143">
        <f t="shared" si="4"/>
        <v>0</v>
      </c>
      <c r="AC10" s="80"/>
      <c r="AD10" s="80"/>
      <c r="AE10" s="80"/>
      <c r="AF10" s="80"/>
      <c r="AG10" s="121"/>
      <c r="AH10" s="143">
        <f t="shared" si="5"/>
        <v>0</v>
      </c>
      <c r="AI10" s="80"/>
      <c r="AJ10" s="80"/>
      <c r="AK10" s="80"/>
      <c r="AL10" s="80"/>
      <c r="AM10" s="121"/>
      <c r="AN10" s="143">
        <f t="shared" si="6"/>
        <v>0</v>
      </c>
      <c r="AO10" s="80"/>
      <c r="AP10" s="80"/>
      <c r="AQ10" s="80"/>
      <c r="AR10" s="80"/>
      <c r="AS10" s="121"/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5" t="s">
        <v>717</v>
      </c>
      <c r="C11" s="116"/>
      <c r="D11" s="143">
        <f t="shared" si="0"/>
        <v>35</v>
      </c>
      <c r="E11" s="146">
        <v>15</v>
      </c>
      <c r="F11" s="80">
        <v>2</v>
      </c>
      <c r="G11" s="80">
        <v>2</v>
      </c>
      <c r="H11" s="80">
        <v>3</v>
      </c>
      <c r="I11" s="121">
        <v>13</v>
      </c>
      <c r="J11" s="143">
        <f t="shared" si="1"/>
        <v>340</v>
      </c>
      <c r="K11" s="147">
        <v>63</v>
      </c>
      <c r="L11" s="80">
        <v>5</v>
      </c>
      <c r="M11" s="80">
        <v>10</v>
      </c>
      <c r="N11" s="80">
        <v>163</v>
      </c>
      <c r="O11" s="121">
        <v>99</v>
      </c>
      <c r="P11" s="143">
        <f t="shared" si="8"/>
        <v>375</v>
      </c>
      <c r="Q11" s="118">
        <f t="shared" si="9"/>
        <v>78</v>
      </c>
      <c r="R11" s="118">
        <f t="shared" si="2"/>
        <v>7</v>
      </c>
      <c r="S11" s="118">
        <f t="shared" si="2"/>
        <v>12</v>
      </c>
      <c r="T11" s="118">
        <f t="shared" si="2"/>
        <v>166</v>
      </c>
      <c r="U11" s="120">
        <f t="shared" si="2"/>
        <v>112</v>
      </c>
      <c r="V11" s="143">
        <f>W11+X11+Y11+Z11+AA11</f>
        <v>322</v>
      </c>
      <c r="W11" s="118">
        <f t="shared" si="10"/>
        <v>63</v>
      </c>
      <c r="X11" s="118">
        <f t="shared" si="10"/>
        <v>3</v>
      </c>
      <c r="Y11" s="118">
        <f t="shared" si="10"/>
        <v>11</v>
      </c>
      <c r="Z11" s="118">
        <f t="shared" si="10"/>
        <v>162</v>
      </c>
      <c r="AA11" s="120">
        <f t="shared" si="10"/>
        <v>83</v>
      </c>
      <c r="AB11" s="143">
        <f>AC11+AD11+AE11+AF11+AG11</f>
        <v>250</v>
      </c>
      <c r="AC11" s="80">
        <v>21</v>
      </c>
      <c r="AD11" s="80">
        <v>2</v>
      </c>
      <c r="AE11" s="80">
        <v>11</v>
      </c>
      <c r="AF11" s="80">
        <v>150</v>
      </c>
      <c r="AG11" s="121">
        <v>66</v>
      </c>
      <c r="AH11" s="143">
        <f t="shared" si="5"/>
        <v>72</v>
      </c>
      <c r="AI11" s="80">
        <v>42</v>
      </c>
      <c r="AJ11" s="80">
        <v>1</v>
      </c>
      <c r="AK11" s="80"/>
      <c r="AL11" s="80">
        <v>12</v>
      </c>
      <c r="AM11" s="121">
        <v>17</v>
      </c>
      <c r="AN11" s="143">
        <f t="shared" si="6"/>
        <v>265</v>
      </c>
      <c r="AO11" s="80">
        <v>47</v>
      </c>
      <c r="AP11" s="80">
        <v>1</v>
      </c>
      <c r="AQ11" s="80">
        <v>9</v>
      </c>
      <c r="AR11" s="80">
        <v>162</v>
      </c>
      <c r="AS11" s="121">
        <v>46</v>
      </c>
      <c r="AT11" s="143">
        <f t="shared" si="7"/>
        <v>53</v>
      </c>
      <c r="AU11" s="118">
        <f t="shared" si="11"/>
        <v>15</v>
      </c>
      <c r="AV11" s="118">
        <f t="shared" si="11"/>
        <v>4</v>
      </c>
      <c r="AW11" s="118">
        <f t="shared" si="11"/>
        <v>1</v>
      </c>
      <c r="AX11" s="118">
        <f t="shared" si="11"/>
        <v>4</v>
      </c>
      <c r="AY11" s="120">
        <f t="shared" si="11"/>
        <v>29</v>
      </c>
    </row>
    <row r="12" spans="1:51" x14ac:dyDescent="0.2">
      <c r="A12" s="116">
        <v>4</v>
      </c>
      <c r="B12" s="145" t="s">
        <v>718</v>
      </c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97</v>
      </c>
      <c r="K12" s="147">
        <v>3</v>
      </c>
      <c r="L12" s="80"/>
      <c r="M12" s="80"/>
      <c r="N12" s="80">
        <v>94</v>
      </c>
      <c r="O12" s="121"/>
      <c r="P12" s="143">
        <f t="shared" si="8"/>
        <v>97</v>
      </c>
      <c r="Q12" s="118">
        <f t="shared" si="9"/>
        <v>3</v>
      </c>
      <c r="R12" s="118">
        <f t="shared" si="2"/>
        <v>0</v>
      </c>
      <c r="S12" s="118">
        <f t="shared" si="2"/>
        <v>0</v>
      </c>
      <c r="T12" s="118">
        <f t="shared" si="2"/>
        <v>94</v>
      </c>
      <c r="U12" s="120">
        <f t="shared" si="2"/>
        <v>0</v>
      </c>
      <c r="V12" s="143">
        <f t="shared" si="3"/>
        <v>97</v>
      </c>
      <c r="W12" s="118">
        <f t="shared" si="10"/>
        <v>3</v>
      </c>
      <c r="X12" s="118">
        <f t="shared" si="10"/>
        <v>0</v>
      </c>
      <c r="Y12" s="118">
        <f t="shared" si="10"/>
        <v>0</v>
      </c>
      <c r="Z12" s="118">
        <f t="shared" si="10"/>
        <v>94</v>
      </c>
      <c r="AA12" s="120">
        <f t="shared" si="10"/>
        <v>0</v>
      </c>
      <c r="AB12" s="143">
        <f t="shared" si="4"/>
        <v>93</v>
      </c>
      <c r="AC12" s="80"/>
      <c r="AD12" s="80"/>
      <c r="AE12" s="80"/>
      <c r="AF12" s="80">
        <v>93</v>
      </c>
      <c r="AG12" s="121"/>
      <c r="AH12" s="143">
        <f t="shared" si="5"/>
        <v>4</v>
      </c>
      <c r="AI12" s="80">
        <v>3</v>
      </c>
      <c r="AJ12" s="80"/>
      <c r="AK12" s="80"/>
      <c r="AL12" s="80">
        <v>1</v>
      </c>
      <c r="AM12" s="121"/>
      <c r="AN12" s="143">
        <f t="shared" si="6"/>
        <v>97</v>
      </c>
      <c r="AO12" s="80">
        <v>3</v>
      </c>
      <c r="AP12" s="80"/>
      <c r="AQ12" s="80"/>
      <c r="AR12" s="80">
        <v>94</v>
      </c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719</v>
      </c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75</v>
      </c>
      <c r="K13" s="147">
        <v>3</v>
      </c>
      <c r="L13" s="80"/>
      <c r="M13" s="80"/>
      <c r="N13" s="80">
        <v>71</v>
      </c>
      <c r="O13" s="121">
        <v>1</v>
      </c>
      <c r="P13" s="143">
        <f t="shared" si="8"/>
        <v>75</v>
      </c>
      <c r="Q13" s="118">
        <f t="shared" si="9"/>
        <v>3</v>
      </c>
      <c r="R13" s="118">
        <f t="shared" si="2"/>
        <v>0</v>
      </c>
      <c r="S13" s="118">
        <f t="shared" si="2"/>
        <v>0</v>
      </c>
      <c r="T13" s="118">
        <f t="shared" si="2"/>
        <v>71</v>
      </c>
      <c r="U13" s="120">
        <f t="shared" si="2"/>
        <v>1</v>
      </c>
      <c r="V13" s="143">
        <f t="shared" si="3"/>
        <v>75</v>
      </c>
      <c r="W13" s="118">
        <f t="shared" si="10"/>
        <v>3</v>
      </c>
      <c r="X13" s="118">
        <f t="shared" si="10"/>
        <v>0</v>
      </c>
      <c r="Y13" s="118">
        <f t="shared" si="10"/>
        <v>0</v>
      </c>
      <c r="Z13" s="118">
        <f t="shared" si="10"/>
        <v>71</v>
      </c>
      <c r="AA13" s="120">
        <f t="shared" si="10"/>
        <v>1</v>
      </c>
      <c r="AB13" s="143">
        <f t="shared" si="4"/>
        <v>71</v>
      </c>
      <c r="AC13" s="80"/>
      <c r="AD13" s="80"/>
      <c r="AE13" s="80"/>
      <c r="AF13" s="80">
        <v>71</v>
      </c>
      <c r="AG13" s="121"/>
      <c r="AH13" s="143">
        <f t="shared" si="5"/>
        <v>4</v>
      </c>
      <c r="AI13" s="80">
        <v>3</v>
      </c>
      <c r="AJ13" s="80"/>
      <c r="AK13" s="80"/>
      <c r="AL13" s="80"/>
      <c r="AM13" s="121">
        <v>1</v>
      </c>
      <c r="AN13" s="143">
        <f t="shared" si="6"/>
        <v>75</v>
      </c>
      <c r="AO13" s="80">
        <v>3</v>
      </c>
      <c r="AP13" s="80"/>
      <c r="AQ13" s="80"/>
      <c r="AR13" s="80">
        <v>71</v>
      </c>
      <c r="AS13" s="121">
        <v>1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6</v>
      </c>
      <c r="B14" s="145" t="s">
        <v>720</v>
      </c>
      <c r="C14" s="116"/>
      <c r="D14" s="143">
        <f t="shared" si="0"/>
        <v>36</v>
      </c>
      <c r="E14" s="146">
        <v>13</v>
      </c>
      <c r="F14" s="80">
        <v>2</v>
      </c>
      <c r="G14" s="80"/>
      <c r="H14" s="80">
        <v>2</v>
      </c>
      <c r="I14" s="121">
        <v>19</v>
      </c>
      <c r="J14" s="143">
        <f>K14+L14+M14+N14+O14</f>
        <v>237</v>
      </c>
      <c r="K14" s="147">
        <v>46</v>
      </c>
      <c r="L14" s="80">
        <v>4</v>
      </c>
      <c r="M14" s="80">
        <v>9</v>
      </c>
      <c r="N14" s="80">
        <v>99</v>
      </c>
      <c r="O14" s="121">
        <v>79</v>
      </c>
      <c r="P14" s="143">
        <f t="shared" si="8"/>
        <v>273</v>
      </c>
      <c r="Q14" s="118">
        <f t="shared" si="9"/>
        <v>59</v>
      </c>
      <c r="R14" s="118">
        <f t="shared" si="2"/>
        <v>6</v>
      </c>
      <c r="S14" s="118">
        <f t="shared" si="2"/>
        <v>9</v>
      </c>
      <c r="T14" s="118">
        <f t="shared" si="2"/>
        <v>101</v>
      </c>
      <c r="U14" s="120">
        <f t="shared" si="2"/>
        <v>98</v>
      </c>
      <c r="V14" s="143">
        <f t="shared" si="3"/>
        <v>227</v>
      </c>
      <c r="W14" s="118">
        <f t="shared" si="10"/>
        <v>45</v>
      </c>
      <c r="X14" s="118">
        <f t="shared" si="10"/>
        <v>5</v>
      </c>
      <c r="Y14" s="118">
        <f t="shared" si="10"/>
        <v>5</v>
      </c>
      <c r="Z14" s="118">
        <f t="shared" si="10"/>
        <v>98</v>
      </c>
      <c r="AA14" s="120">
        <f t="shared" si="10"/>
        <v>74</v>
      </c>
      <c r="AB14" s="143">
        <f t="shared" si="4"/>
        <v>178</v>
      </c>
      <c r="AC14" s="80">
        <v>14</v>
      </c>
      <c r="AD14" s="80">
        <v>3</v>
      </c>
      <c r="AE14" s="80">
        <v>4</v>
      </c>
      <c r="AF14" s="80">
        <v>94</v>
      </c>
      <c r="AG14" s="121">
        <v>63</v>
      </c>
      <c r="AH14" s="143">
        <f t="shared" si="5"/>
        <v>49</v>
      </c>
      <c r="AI14" s="80">
        <v>31</v>
      </c>
      <c r="AJ14" s="80">
        <v>2</v>
      </c>
      <c r="AK14" s="80">
        <v>1</v>
      </c>
      <c r="AL14" s="80">
        <v>4</v>
      </c>
      <c r="AM14" s="121">
        <v>11</v>
      </c>
      <c r="AN14" s="143">
        <f t="shared" si="6"/>
        <v>171</v>
      </c>
      <c r="AO14" s="80">
        <v>27</v>
      </c>
      <c r="AP14" s="80">
        <v>2</v>
      </c>
      <c r="AQ14" s="80">
        <v>4</v>
      </c>
      <c r="AR14" s="80">
        <v>98</v>
      </c>
      <c r="AS14" s="121">
        <v>40</v>
      </c>
      <c r="AT14" s="143">
        <f t="shared" si="7"/>
        <v>46</v>
      </c>
      <c r="AU14" s="118">
        <f t="shared" si="11"/>
        <v>14</v>
      </c>
      <c r="AV14" s="118">
        <f t="shared" si="11"/>
        <v>1</v>
      </c>
      <c r="AW14" s="118">
        <f t="shared" si="11"/>
        <v>4</v>
      </c>
      <c r="AX14" s="118">
        <f t="shared" si="11"/>
        <v>3</v>
      </c>
      <c r="AY14" s="120">
        <f t="shared" si="11"/>
        <v>24</v>
      </c>
    </row>
    <row r="15" spans="1:51" x14ac:dyDescent="0.2">
      <c r="A15" s="116">
        <v>66</v>
      </c>
      <c r="B15" s="145" t="s">
        <v>721</v>
      </c>
      <c r="C15" s="116"/>
      <c r="D15" s="143">
        <f t="shared" si="0"/>
        <v>3</v>
      </c>
      <c r="E15" s="146">
        <v>2</v>
      </c>
      <c r="F15" s="80"/>
      <c r="G15" s="80"/>
      <c r="H15" s="80"/>
      <c r="I15" s="121">
        <v>1</v>
      </c>
      <c r="J15" s="143">
        <f t="shared" si="1"/>
        <v>66</v>
      </c>
      <c r="K15" s="147"/>
      <c r="L15" s="80"/>
      <c r="M15" s="80"/>
      <c r="N15" s="80">
        <v>66</v>
      </c>
      <c r="O15" s="121"/>
      <c r="P15" s="143">
        <f t="shared" si="8"/>
        <v>69</v>
      </c>
      <c r="Q15" s="118">
        <f t="shared" si="9"/>
        <v>2</v>
      </c>
      <c r="R15" s="118">
        <f t="shared" si="2"/>
        <v>0</v>
      </c>
      <c r="S15" s="118">
        <f t="shared" si="2"/>
        <v>0</v>
      </c>
      <c r="T15" s="118">
        <f t="shared" si="2"/>
        <v>66</v>
      </c>
      <c r="U15" s="120">
        <f t="shared" si="2"/>
        <v>1</v>
      </c>
      <c r="V15" s="143">
        <f t="shared" si="3"/>
        <v>68</v>
      </c>
      <c r="W15" s="118">
        <f t="shared" si="10"/>
        <v>1</v>
      </c>
      <c r="X15" s="118">
        <f t="shared" si="10"/>
        <v>0</v>
      </c>
      <c r="Y15" s="118">
        <f t="shared" si="10"/>
        <v>0</v>
      </c>
      <c r="Z15" s="118">
        <f t="shared" si="10"/>
        <v>66</v>
      </c>
      <c r="AA15" s="120">
        <f t="shared" si="10"/>
        <v>1</v>
      </c>
      <c r="AB15" s="143">
        <f t="shared" si="4"/>
        <v>66</v>
      </c>
      <c r="AC15" s="80"/>
      <c r="AD15" s="80"/>
      <c r="AE15" s="80"/>
      <c r="AF15" s="80">
        <v>66</v>
      </c>
      <c r="AG15" s="121"/>
      <c r="AH15" s="143">
        <f t="shared" si="5"/>
        <v>2</v>
      </c>
      <c r="AI15" s="80">
        <v>1</v>
      </c>
      <c r="AJ15" s="80"/>
      <c r="AK15" s="80"/>
      <c r="AL15" s="80"/>
      <c r="AM15" s="121">
        <v>1</v>
      </c>
      <c r="AN15" s="143">
        <f t="shared" si="6"/>
        <v>66</v>
      </c>
      <c r="AO15" s="80">
        <v>1</v>
      </c>
      <c r="AP15" s="80"/>
      <c r="AQ15" s="80"/>
      <c r="AR15" s="80">
        <v>65</v>
      </c>
      <c r="AS15" s="121"/>
      <c r="AT15" s="143">
        <f>AU15+AV15+AW15+AX15+AY15</f>
        <v>1</v>
      </c>
      <c r="AU15" s="118">
        <f t="shared" si="11"/>
        <v>1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>
        <v>8</v>
      </c>
      <c r="B16" s="145" t="s">
        <v>722</v>
      </c>
      <c r="C16" s="116"/>
      <c r="D16" s="143">
        <f t="shared" ref="D16:D38" si="12">E16+F16+G16+H16+I16</f>
        <v>27</v>
      </c>
      <c r="E16" s="146">
        <v>10</v>
      </c>
      <c r="F16" s="80">
        <v>1</v>
      </c>
      <c r="G16" s="80">
        <v>1</v>
      </c>
      <c r="H16" s="80">
        <v>1</v>
      </c>
      <c r="I16" s="121">
        <v>14</v>
      </c>
      <c r="J16" s="143">
        <f t="shared" ref="J16:J38" si="13">K16+L16+M16+N16+O16</f>
        <v>63</v>
      </c>
      <c r="K16" s="147">
        <v>13</v>
      </c>
      <c r="L16" s="80"/>
      <c r="M16" s="80">
        <v>1</v>
      </c>
      <c r="N16" s="80">
        <v>28</v>
      </c>
      <c r="O16" s="121">
        <v>21</v>
      </c>
      <c r="P16" s="143">
        <f t="shared" ref="P16:P38" si="14">Q16+R16+S16+T16+U16</f>
        <v>90</v>
      </c>
      <c r="Q16" s="118">
        <f t="shared" ref="Q16:Q38" si="15">E16+K16</f>
        <v>23</v>
      </c>
      <c r="R16" s="118">
        <f t="shared" ref="R16:R38" si="16">F16+L16</f>
        <v>1</v>
      </c>
      <c r="S16" s="118">
        <f t="shared" ref="S16:S38" si="17">G16+M16</f>
        <v>2</v>
      </c>
      <c r="T16" s="118">
        <f t="shared" ref="T16:T38" si="18">H16+N16</f>
        <v>29</v>
      </c>
      <c r="U16" s="120">
        <f t="shared" ref="U16:U38" si="19">I16+O16</f>
        <v>35</v>
      </c>
      <c r="V16" s="143">
        <f t="shared" ref="V16:V38" si="20">W16+X16+Y16+Z16+AA16</f>
        <v>87</v>
      </c>
      <c r="W16" s="118">
        <f t="shared" ref="W16:W38" si="21">AC16+AI16</f>
        <v>22</v>
      </c>
      <c r="X16" s="118">
        <f t="shared" ref="X16:X38" si="22">AD16+AJ16</f>
        <v>1</v>
      </c>
      <c r="Y16" s="118">
        <f t="shared" ref="Y16:Y38" si="23">AE16+AK16</f>
        <v>2</v>
      </c>
      <c r="Z16" s="118">
        <f t="shared" ref="Z16:Z38" si="24">AF16+AL16</f>
        <v>29</v>
      </c>
      <c r="AA16" s="120">
        <f t="shared" ref="AA16:AA38" si="25">AG16+AM16</f>
        <v>33</v>
      </c>
      <c r="AB16" s="143">
        <f t="shared" ref="AB16:AB38" si="26">AC16+AD16+AE16+AF16+AG16</f>
        <v>60</v>
      </c>
      <c r="AC16" s="80">
        <v>4</v>
      </c>
      <c r="AD16" s="80">
        <v>1</v>
      </c>
      <c r="AE16" s="80">
        <v>2</v>
      </c>
      <c r="AF16" s="80">
        <v>27</v>
      </c>
      <c r="AG16" s="121">
        <v>26</v>
      </c>
      <c r="AH16" s="143">
        <f t="shared" ref="AH16:AH38" si="27">AI16+AJ16+AK16+AL16+AM16</f>
        <v>27</v>
      </c>
      <c r="AI16" s="80">
        <v>18</v>
      </c>
      <c r="AJ16" s="80"/>
      <c r="AK16" s="80"/>
      <c r="AL16" s="80">
        <v>2</v>
      </c>
      <c r="AM16" s="121">
        <v>7</v>
      </c>
      <c r="AN16" s="143">
        <f t="shared" ref="AN16:AN38" si="28">AO16+AP16+AQ16+AR16+AS16</f>
        <v>78</v>
      </c>
      <c r="AO16" s="80">
        <v>17</v>
      </c>
      <c r="AP16" s="80">
        <v>1</v>
      </c>
      <c r="AQ16" s="80">
        <v>2</v>
      </c>
      <c r="AR16" s="80">
        <v>29</v>
      </c>
      <c r="AS16" s="121">
        <v>29</v>
      </c>
      <c r="AT16" s="143">
        <f t="shared" ref="AT16:AT38" si="29">AU16+AV16+AW16+AX16+AY16</f>
        <v>3</v>
      </c>
      <c r="AU16" s="118">
        <f t="shared" ref="AU16:AU38" si="30">Q16-W16</f>
        <v>1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2</v>
      </c>
    </row>
    <row r="17" spans="1:51" x14ac:dyDescent="0.2">
      <c r="A17" s="116">
        <v>9</v>
      </c>
      <c r="B17" s="145" t="s">
        <v>723</v>
      </c>
      <c r="C17" s="116"/>
      <c r="D17" s="143">
        <f t="shared" si="12"/>
        <v>1</v>
      </c>
      <c r="E17" s="146">
        <v>1</v>
      </c>
      <c r="F17" s="80"/>
      <c r="G17" s="80"/>
      <c r="H17" s="80"/>
      <c r="I17" s="121"/>
      <c r="J17" s="143">
        <f t="shared" si="13"/>
        <v>100</v>
      </c>
      <c r="K17" s="147">
        <v>1</v>
      </c>
      <c r="L17" s="80"/>
      <c r="M17" s="80"/>
      <c r="N17" s="80">
        <v>95</v>
      </c>
      <c r="O17" s="121">
        <v>4</v>
      </c>
      <c r="P17" s="143">
        <f t="shared" si="14"/>
        <v>101</v>
      </c>
      <c r="Q17" s="118">
        <f t="shared" si="15"/>
        <v>2</v>
      </c>
      <c r="R17" s="118">
        <f t="shared" si="16"/>
        <v>0</v>
      </c>
      <c r="S17" s="118">
        <f t="shared" si="17"/>
        <v>0</v>
      </c>
      <c r="T17" s="118">
        <f t="shared" si="18"/>
        <v>95</v>
      </c>
      <c r="U17" s="120">
        <f t="shared" si="19"/>
        <v>4</v>
      </c>
      <c r="V17" s="143">
        <f t="shared" si="20"/>
        <v>100</v>
      </c>
      <c r="W17" s="118">
        <f t="shared" si="21"/>
        <v>1</v>
      </c>
      <c r="X17" s="118">
        <f t="shared" si="22"/>
        <v>0</v>
      </c>
      <c r="Y17" s="118">
        <f t="shared" si="23"/>
        <v>0</v>
      </c>
      <c r="Z17" s="118">
        <f t="shared" si="24"/>
        <v>95</v>
      </c>
      <c r="AA17" s="120">
        <f t="shared" si="25"/>
        <v>4</v>
      </c>
      <c r="AB17" s="143">
        <f t="shared" si="26"/>
        <v>96</v>
      </c>
      <c r="AC17" s="80"/>
      <c r="AD17" s="80"/>
      <c r="AE17" s="80"/>
      <c r="AF17" s="80">
        <v>95</v>
      </c>
      <c r="AG17" s="121">
        <v>1</v>
      </c>
      <c r="AH17" s="143">
        <f t="shared" si="27"/>
        <v>4</v>
      </c>
      <c r="AI17" s="80">
        <v>1</v>
      </c>
      <c r="AJ17" s="80"/>
      <c r="AK17" s="80"/>
      <c r="AL17" s="80"/>
      <c r="AM17" s="121">
        <v>3</v>
      </c>
      <c r="AN17" s="143">
        <f t="shared" si="28"/>
        <v>98</v>
      </c>
      <c r="AO17" s="80"/>
      <c r="AP17" s="80"/>
      <c r="AQ17" s="80"/>
      <c r="AR17" s="80">
        <v>94</v>
      </c>
      <c r="AS17" s="121">
        <v>4</v>
      </c>
      <c r="AT17" s="143">
        <f t="shared" si="29"/>
        <v>1</v>
      </c>
      <c r="AU17" s="118">
        <f t="shared" si="30"/>
        <v>1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>
        <v>10</v>
      </c>
      <c r="B18" s="145" t="s">
        <v>724</v>
      </c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96</v>
      </c>
      <c r="K18" s="147"/>
      <c r="L18" s="80"/>
      <c r="M18" s="80"/>
      <c r="N18" s="80">
        <v>94</v>
      </c>
      <c r="O18" s="121">
        <v>2</v>
      </c>
      <c r="P18" s="143">
        <f t="shared" si="14"/>
        <v>96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94</v>
      </c>
      <c r="U18" s="120">
        <f t="shared" si="19"/>
        <v>2</v>
      </c>
      <c r="V18" s="143">
        <f t="shared" si="20"/>
        <v>96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94</v>
      </c>
      <c r="AA18" s="120">
        <f t="shared" si="25"/>
        <v>2</v>
      </c>
      <c r="AB18" s="143">
        <f t="shared" si="26"/>
        <v>95</v>
      </c>
      <c r="AC18" s="80"/>
      <c r="AD18" s="80"/>
      <c r="AE18" s="80"/>
      <c r="AF18" s="80">
        <v>93</v>
      </c>
      <c r="AG18" s="121">
        <v>2</v>
      </c>
      <c r="AH18" s="143">
        <f t="shared" si="27"/>
        <v>1</v>
      </c>
      <c r="AI18" s="80"/>
      <c r="AJ18" s="80"/>
      <c r="AK18" s="80"/>
      <c r="AL18" s="80">
        <v>1</v>
      </c>
      <c r="AM18" s="121"/>
      <c r="AN18" s="143">
        <f t="shared" si="28"/>
        <v>96</v>
      </c>
      <c r="AO18" s="80"/>
      <c r="AP18" s="80"/>
      <c r="AQ18" s="80"/>
      <c r="AR18" s="80">
        <v>94</v>
      </c>
      <c r="AS18" s="121">
        <v>2</v>
      </c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>
        <v>11</v>
      </c>
      <c r="B19" s="145" t="s">
        <v>725</v>
      </c>
      <c r="C19" s="116"/>
      <c r="D19" s="143">
        <f t="shared" si="12"/>
        <v>44</v>
      </c>
      <c r="E19" s="146">
        <v>13</v>
      </c>
      <c r="F19" s="80">
        <v>3</v>
      </c>
      <c r="G19" s="80">
        <v>2</v>
      </c>
      <c r="H19" s="80">
        <v>2</v>
      </c>
      <c r="I19" s="121">
        <v>24</v>
      </c>
      <c r="J19" s="143">
        <f t="shared" si="13"/>
        <v>298</v>
      </c>
      <c r="K19" s="147">
        <v>64</v>
      </c>
      <c r="L19" s="80">
        <v>5</v>
      </c>
      <c r="M19" s="80">
        <v>13</v>
      </c>
      <c r="N19" s="80">
        <v>119</v>
      </c>
      <c r="O19" s="121">
        <v>97</v>
      </c>
      <c r="P19" s="143">
        <f t="shared" si="14"/>
        <v>342</v>
      </c>
      <c r="Q19" s="118">
        <f t="shared" si="15"/>
        <v>77</v>
      </c>
      <c r="R19" s="118">
        <f t="shared" si="16"/>
        <v>8</v>
      </c>
      <c r="S19" s="118">
        <f t="shared" si="17"/>
        <v>15</v>
      </c>
      <c r="T19" s="118">
        <f t="shared" si="18"/>
        <v>121</v>
      </c>
      <c r="U19" s="120">
        <f t="shared" si="19"/>
        <v>121</v>
      </c>
      <c r="V19" s="143">
        <f t="shared" si="20"/>
        <v>286</v>
      </c>
      <c r="W19" s="118">
        <f t="shared" si="21"/>
        <v>54</v>
      </c>
      <c r="X19" s="118">
        <f t="shared" si="22"/>
        <v>6</v>
      </c>
      <c r="Y19" s="118">
        <f t="shared" si="23"/>
        <v>12</v>
      </c>
      <c r="Z19" s="118">
        <f t="shared" si="24"/>
        <v>119</v>
      </c>
      <c r="AA19" s="120">
        <f t="shared" si="25"/>
        <v>95</v>
      </c>
      <c r="AB19" s="143">
        <f t="shared" si="26"/>
        <v>224</v>
      </c>
      <c r="AC19" s="80">
        <v>12</v>
      </c>
      <c r="AD19" s="80">
        <v>4</v>
      </c>
      <c r="AE19" s="80">
        <v>12</v>
      </c>
      <c r="AF19" s="80">
        <v>112</v>
      </c>
      <c r="AG19" s="121">
        <v>84</v>
      </c>
      <c r="AH19" s="143">
        <f t="shared" si="27"/>
        <v>62</v>
      </c>
      <c r="AI19" s="80">
        <v>42</v>
      </c>
      <c r="AJ19" s="80">
        <v>2</v>
      </c>
      <c r="AK19" s="80"/>
      <c r="AL19" s="80">
        <v>7</v>
      </c>
      <c r="AM19" s="121">
        <v>11</v>
      </c>
      <c r="AN19" s="143">
        <f t="shared" si="28"/>
        <v>227</v>
      </c>
      <c r="AO19" s="80">
        <v>38</v>
      </c>
      <c r="AP19" s="80">
        <v>1</v>
      </c>
      <c r="AQ19" s="80">
        <v>11</v>
      </c>
      <c r="AR19" s="80">
        <v>121</v>
      </c>
      <c r="AS19" s="121">
        <v>56</v>
      </c>
      <c r="AT19" s="143">
        <f t="shared" si="29"/>
        <v>56</v>
      </c>
      <c r="AU19" s="118">
        <f t="shared" si="30"/>
        <v>23</v>
      </c>
      <c r="AV19" s="118">
        <f t="shared" si="31"/>
        <v>2</v>
      </c>
      <c r="AW19" s="118">
        <f t="shared" si="32"/>
        <v>3</v>
      </c>
      <c r="AX19" s="118">
        <f t="shared" si="33"/>
        <v>2</v>
      </c>
      <c r="AY19" s="120">
        <f t="shared" si="34"/>
        <v>26</v>
      </c>
    </row>
    <row r="20" spans="1:51" x14ac:dyDescent="0.2">
      <c r="A20" s="116">
        <v>12</v>
      </c>
      <c r="B20" s="145" t="s">
        <v>726</v>
      </c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72</v>
      </c>
      <c r="K20" s="147"/>
      <c r="L20" s="80"/>
      <c r="M20" s="80"/>
      <c r="N20" s="80">
        <v>71</v>
      </c>
      <c r="O20" s="121">
        <v>1</v>
      </c>
      <c r="P20" s="143">
        <f t="shared" si="14"/>
        <v>72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71</v>
      </c>
      <c r="U20" s="120">
        <f t="shared" si="19"/>
        <v>1</v>
      </c>
      <c r="V20" s="143">
        <f t="shared" si="20"/>
        <v>72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71</v>
      </c>
      <c r="AA20" s="120">
        <f t="shared" si="25"/>
        <v>1</v>
      </c>
      <c r="AB20" s="143">
        <f t="shared" si="26"/>
        <v>72</v>
      </c>
      <c r="AC20" s="80"/>
      <c r="AD20" s="80"/>
      <c r="AE20" s="80"/>
      <c r="AF20" s="80">
        <v>71</v>
      </c>
      <c r="AG20" s="121">
        <v>1</v>
      </c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72</v>
      </c>
      <c r="AO20" s="80"/>
      <c r="AP20" s="80"/>
      <c r="AQ20" s="80"/>
      <c r="AR20" s="80">
        <v>71</v>
      </c>
      <c r="AS20" s="121">
        <v>1</v>
      </c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7" t="s">
        <v>60</v>
      </c>
      <c r="AO57" s="767"/>
      <c r="AP57" s="767"/>
      <c r="AQ57" s="767"/>
      <c r="AR57" s="767"/>
      <c r="AS57" s="767"/>
      <c r="AT57" s="767"/>
      <c r="AU57" s="767"/>
      <c r="AV57" s="767"/>
    </row>
    <row r="58" spans="1:51" x14ac:dyDescent="0.2">
      <c r="AN58" t="s">
        <v>559</v>
      </c>
    </row>
    <row r="59" spans="1:51" x14ac:dyDescent="0.2">
      <c r="AM59" s="297" t="s">
        <v>693</v>
      </c>
    </row>
    <row r="61" spans="1:51" ht="16.5" x14ac:dyDescent="0.25">
      <c r="AB61" s="563" t="s">
        <v>735</v>
      </c>
      <c r="AG61" s="564" t="s">
        <v>713</v>
      </c>
      <c r="AH61" s="130"/>
      <c r="AI61" s="130"/>
      <c r="AJ61" s="130"/>
      <c r="AK61" s="130"/>
      <c r="AL61" s="131" t="s">
        <v>709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714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&amp;R&amp;"Arial,Italic"&amp;8&amp;F / &amp;A / Page &amp;P of &amp;N</oddFoot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</sheetPr>
  <dimension ref="A1:BH8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 x14ac:dyDescent="0.2"/>
  <cols>
    <col min="1" max="1" width="4.7109375" customWidth="1"/>
    <col min="2" max="2" width="18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4" t="s">
        <v>729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200"/>
      <c r="Y2" s="200"/>
      <c r="Z2" s="200"/>
      <c r="AA2" s="200"/>
      <c r="AB2" s="775" t="s">
        <v>257</v>
      </c>
      <c r="AC2" s="775"/>
      <c r="AD2" s="775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8" t="s">
        <v>238</v>
      </c>
      <c r="B4" s="800" t="s">
        <v>299</v>
      </c>
      <c r="C4" s="779" t="s">
        <v>263</v>
      </c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1"/>
      <c r="X4" s="779" t="s">
        <v>263</v>
      </c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1"/>
      <c r="AS4" s="789" t="s">
        <v>289</v>
      </c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33" customHeight="1" x14ac:dyDescent="0.2">
      <c r="A5" s="799"/>
      <c r="B5" s="801"/>
      <c r="C5" s="773" t="s">
        <v>204</v>
      </c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74"/>
      <c r="X5" s="773" t="s">
        <v>205</v>
      </c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74"/>
      <c r="AS5" s="792" t="s">
        <v>204</v>
      </c>
      <c r="AT5" s="793"/>
      <c r="AU5" s="793"/>
      <c r="AV5" s="793"/>
      <c r="AW5" s="793"/>
      <c r="AX5" s="793"/>
      <c r="AY5" s="794"/>
      <c r="AZ5" s="795" t="s">
        <v>205</v>
      </c>
      <c r="BA5" s="796"/>
      <c r="BB5" s="796"/>
      <c r="BC5" s="796"/>
      <c r="BD5" s="796"/>
      <c r="BE5" s="796"/>
      <c r="BF5" s="797"/>
    </row>
    <row r="6" spans="1:58" x14ac:dyDescent="0.2">
      <c r="A6" s="799"/>
      <c r="B6" s="801"/>
      <c r="C6" s="782" t="s">
        <v>206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4"/>
      <c r="X6" s="782" t="s">
        <v>206</v>
      </c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4"/>
      <c r="AS6" s="782" t="s">
        <v>206</v>
      </c>
      <c r="AT6" s="783"/>
      <c r="AU6" s="783"/>
      <c r="AV6" s="783"/>
      <c r="AW6" s="783"/>
      <c r="AX6" s="783"/>
      <c r="AY6" s="784"/>
      <c r="AZ6" s="786" t="s">
        <v>206</v>
      </c>
      <c r="BA6" s="787"/>
      <c r="BB6" s="787"/>
      <c r="BC6" s="787"/>
      <c r="BD6" s="787"/>
      <c r="BE6" s="787"/>
      <c r="BF6" s="788"/>
    </row>
    <row r="7" spans="1:58" s="207" customFormat="1" ht="24" customHeight="1" x14ac:dyDescent="0.2">
      <c r="A7" s="799"/>
      <c r="B7" s="802"/>
      <c r="C7" s="203" t="s">
        <v>89</v>
      </c>
      <c r="D7" s="204">
        <v>1</v>
      </c>
      <c r="E7" s="204" t="s">
        <v>53</v>
      </c>
      <c r="F7" s="204" t="s">
        <v>239</v>
      </c>
      <c r="G7" s="204" t="s">
        <v>240</v>
      </c>
      <c r="H7" s="204" t="s">
        <v>207</v>
      </c>
      <c r="I7" s="204" t="s">
        <v>208</v>
      </c>
      <c r="J7" s="204" t="s">
        <v>209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239</v>
      </c>
      <c r="AB7" s="204" t="s">
        <v>240</v>
      </c>
      <c r="AC7" s="204" t="s">
        <v>207</v>
      </c>
      <c r="AD7" s="204" t="s">
        <v>208</v>
      </c>
      <c r="AE7" s="204" t="s">
        <v>209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239</v>
      </c>
      <c r="AW7" s="204" t="s">
        <v>207</v>
      </c>
      <c r="AX7" s="204" t="s">
        <v>208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239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59</v>
      </c>
      <c r="D8" s="118">
        <f t="shared" ref="D8:W8" si="1">SUM(D9:D41)</f>
        <v>41</v>
      </c>
      <c r="E8" s="118">
        <f t="shared" si="1"/>
        <v>9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0</v>
      </c>
      <c r="L8" s="118">
        <f t="shared" si="1"/>
        <v>4</v>
      </c>
      <c r="M8" s="118">
        <f t="shared" si="1"/>
        <v>2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1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44</v>
      </c>
      <c r="Y8" s="118">
        <f t="shared" ref="Y8:AR8" si="3">SUM(Y9:Y41)</f>
        <v>29</v>
      </c>
      <c r="Z8" s="118">
        <f t="shared" si="3"/>
        <v>8</v>
      </c>
      <c r="AA8" s="118">
        <f t="shared" si="3"/>
        <v>2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2</v>
      </c>
      <c r="AG8" s="118">
        <f t="shared" si="3"/>
        <v>1</v>
      </c>
      <c r="AH8" s="118">
        <f t="shared" si="3"/>
        <v>1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227</v>
      </c>
      <c r="AT8" s="118">
        <f t="shared" ref="AT8:AY8" si="4">SUM(AT9:AT41)</f>
        <v>139</v>
      </c>
      <c r="AU8" s="118">
        <f t="shared" si="4"/>
        <v>53</v>
      </c>
      <c r="AV8" s="118">
        <f t="shared" si="4"/>
        <v>19</v>
      </c>
      <c r="AW8" s="118">
        <f t="shared" si="4"/>
        <v>7</v>
      </c>
      <c r="AX8" s="118">
        <f t="shared" si="4"/>
        <v>9</v>
      </c>
      <c r="AY8" s="120">
        <f t="shared" si="4"/>
        <v>0</v>
      </c>
      <c r="AZ8" s="117">
        <f>BA8+BB8+BC8+BD8+BE8+BF8</f>
        <v>7</v>
      </c>
      <c r="BA8" s="118">
        <f>SUM(BA9:BA41)</f>
        <v>6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1</v>
      </c>
      <c r="BF8" s="120">
        <f t="shared" si="5"/>
        <v>0</v>
      </c>
    </row>
    <row r="9" spans="1:58" x14ac:dyDescent="0.2">
      <c r="A9" s="153">
        <v>1</v>
      </c>
      <c r="B9" s="116" t="s">
        <v>715</v>
      </c>
      <c r="C9" s="143">
        <f t="shared" si="0"/>
        <v>10</v>
      </c>
      <c r="D9" s="80">
        <v>7</v>
      </c>
      <c r="E9" s="80"/>
      <c r="F9" s="80"/>
      <c r="G9" s="80"/>
      <c r="H9" s="80"/>
      <c r="I9" s="80"/>
      <c r="J9" s="80"/>
      <c r="K9" s="80"/>
      <c r="L9" s="80">
        <v>1</v>
      </c>
      <c r="M9" s="80">
        <v>1</v>
      </c>
      <c r="N9" s="80"/>
      <c r="O9" s="80"/>
      <c r="P9" s="80"/>
      <c r="Q9" s="80"/>
      <c r="R9" s="80">
        <v>1</v>
      </c>
      <c r="S9" s="80"/>
      <c r="T9" s="80"/>
      <c r="U9" s="80"/>
      <c r="V9" s="80"/>
      <c r="W9" s="80"/>
      <c r="X9" s="143">
        <f t="shared" si="2"/>
        <v>8</v>
      </c>
      <c r="Y9" s="80">
        <v>6</v>
      </c>
      <c r="Z9" s="80">
        <v>1</v>
      </c>
      <c r="AA9" s="80"/>
      <c r="AB9" s="80"/>
      <c r="AC9" s="80"/>
      <c r="AD9" s="80"/>
      <c r="AE9" s="80"/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46</v>
      </c>
      <c r="AT9" s="80">
        <v>26</v>
      </c>
      <c r="AU9" s="80">
        <v>14</v>
      </c>
      <c r="AV9" s="80">
        <v>3</v>
      </c>
      <c r="AW9" s="80">
        <v>1</v>
      </c>
      <c r="AX9" s="80">
        <v>2</v>
      </c>
      <c r="AY9" s="121"/>
      <c r="AZ9" s="117">
        <f t="shared" ref="AZ9:AZ41" si="7">BA9+BB9+BC9+BD9+BE9+BF9</f>
        <v>3</v>
      </c>
      <c r="BA9" s="80">
        <v>3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716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717</v>
      </c>
      <c r="C11" s="143">
        <f t="shared" si="0"/>
        <v>16</v>
      </c>
      <c r="D11" s="80">
        <v>9</v>
      </c>
      <c r="E11" s="80">
        <v>3</v>
      </c>
      <c r="F11" s="80"/>
      <c r="G11" s="80">
        <v>1</v>
      </c>
      <c r="H11" s="80"/>
      <c r="I11" s="80"/>
      <c r="J11" s="80"/>
      <c r="K11" s="80"/>
      <c r="L11" s="80">
        <v>3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12</v>
      </c>
      <c r="Y11" s="80">
        <v>9</v>
      </c>
      <c r="Z11" s="80">
        <v>1</v>
      </c>
      <c r="AA11" s="80">
        <v>1</v>
      </c>
      <c r="AB11" s="80"/>
      <c r="AC11" s="80"/>
      <c r="AD11" s="80"/>
      <c r="AE11" s="80"/>
      <c r="AF11" s="80"/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49</v>
      </c>
      <c r="AT11" s="80">
        <v>29</v>
      </c>
      <c r="AU11" s="80">
        <v>17</v>
      </c>
      <c r="AV11" s="80">
        <v>1</v>
      </c>
      <c r="AW11" s="80">
        <v>1</v>
      </c>
      <c r="AX11" s="80">
        <v>1</v>
      </c>
      <c r="AY11" s="121"/>
      <c r="AZ11" s="117">
        <f t="shared" si="7"/>
        <v>1</v>
      </c>
      <c r="BA11" s="80">
        <v>1</v>
      </c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718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719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>
        <v>6</v>
      </c>
      <c r="B14" s="116" t="s">
        <v>720</v>
      </c>
      <c r="C14" s="143">
        <f t="shared" si="0"/>
        <v>12</v>
      </c>
      <c r="D14" s="80">
        <v>9</v>
      </c>
      <c r="E14" s="80">
        <v>2</v>
      </c>
      <c r="F14" s="80"/>
      <c r="G14" s="80"/>
      <c r="H14" s="80"/>
      <c r="I14" s="80"/>
      <c r="J14" s="80"/>
      <c r="K14" s="80"/>
      <c r="L14" s="80"/>
      <c r="M14" s="80">
        <v>1</v>
      </c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8</v>
      </c>
      <c r="Y14" s="80">
        <v>7</v>
      </c>
      <c r="Z14" s="80"/>
      <c r="AA14" s="80"/>
      <c r="AB14" s="80"/>
      <c r="AC14" s="80"/>
      <c r="AD14" s="80"/>
      <c r="AE14" s="80"/>
      <c r="AF14" s="80"/>
      <c r="AG14" s="80">
        <v>1</v>
      </c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40</v>
      </c>
      <c r="AT14" s="80">
        <v>25</v>
      </c>
      <c r="AU14" s="80">
        <v>6</v>
      </c>
      <c r="AV14" s="80">
        <v>4</v>
      </c>
      <c r="AW14" s="80">
        <v>2</v>
      </c>
      <c r="AX14" s="80">
        <v>3</v>
      </c>
      <c r="AY14" s="121"/>
      <c r="AZ14" s="117">
        <f t="shared" si="7"/>
        <v>2</v>
      </c>
      <c r="BA14" s="80">
        <v>2</v>
      </c>
      <c r="BB14" s="80"/>
      <c r="BC14" s="80"/>
      <c r="BD14" s="80"/>
      <c r="BE14" s="80"/>
      <c r="BF14" s="121"/>
    </row>
    <row r="15" spans="1:58" x14ac:dyDescent="0.2">
      <c r="A15" s="116">
        <v>7</v>
      </c>
      <c r="B15" s="116" t="s">
        <v>721</v>
      </c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1</v>
      </c>
      <c r="Y15" s="80">
        <v>1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>
        <v>8</v>
      </c>
      <c r="B16" s="116" t="s">
        <v>722</v>
      </c>
      <c r="C16" s="143">
        <f t="shared" si="0"/>
        <v>9</v>
      </c>
      <c r="D16" s="80">
        <v>9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2</v>
      </c>
      <c r="Y16" s="80">
        <v>1</v>
      </c>
      <c r="Z16" s="80">
        <v>1</v>
      </c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43</v>
      </c>
      <c r="AT16" s="80">
        <v>28</v>
      </c>
      <c r="AU16" s="80">
        <v>6</v>
      </c>
      <c r="AV16" s="80">
        <v>6</v>
      </c>
      <c r="AW16" s="80">
        <v>1</v>
      </c>
      <c r="AX16" s="80">
        <v>2</v>
      </c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>
        <v>9</v>
      </c>
      <c r="B17" s="116" t="s">
        <v>723</v>
      </c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1</v>
      </c>
      <c r="Y17" s="80"/>
      <c r="Z17" s="80">
        <v>1</v>
      </c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1</v>
      </c>
      <c r="AT17" s="80"/>
      <c r="AU17" s="80"/>
      <c r="AV17" s="80"/>
      <c r="AW17" s="80"/>
      <c r="AX17" s="80">
        <v>1</v>
      </c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>
        <v>10</v>
      </c>
      <c r="B18" s="116" t="s">
        <v>724</v>
      </c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>
        <v>11</v>
      </c>
      <c r="B19" s="116" t="s">
        <v>725</v>
      </c>
      <c r="C19" s="143">
        <f t="shared" si="0"/>
        <v>12</v>
      </c>
      <c r="D19" s="80">
        <v>7</v>
      </c>
      <c r="E19" s="80">
        <v>4</v>
      </c>
      <c r="F19" s="80"/>
      <c r="G19" s="80"/>
      <c r="H19" s="80"/>
      <c r="I19" s="80">
        <v>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8</v>
      </c>
      <c r="Y19" s="80">
        <v>3</v>
      </c>
      <c r="Z19" s="80">
        <v>3</v>
      </c>
      <c r="AA19" s="80">
        <v>1</v>
      </c>
      <c r="AB19" s="80"/>
      <c r="AC19" s="80"/>
      <c r="AD19" s="80"/>
      <c r="AE19" s="80"/>
      <c r="AF19" s="80">
        <v>1</v>
      </c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48</v>
      </c>
      <c r="AT19" s="80">
        <v>31</v>
      </c>
      <c r="AU19" s="80">
        <v>10</v>
      </c>
      <c r="AV19" s="80">
        <v>5</v>
      </c>
      <c r="AW19" s="80">
        <v>2</v>
      </c>
      <c r="AX19" s="80"/>
      <c r="AY19" s="121"/>
      <c r="AZ19" s="117">
        <f>BA19+BB19+BC19+BD19+BE19+BF19</f>
        <v>1</v>
      </c>
      <c r="BA19" s="80"/>
      <c r="BB19" s="80"/>
      <c r="BC19" s="80"/>
      <c r="BD19" s="80"/>
      <c r="BE19" s="80">
        <v>1</v>
      </c>
      <c r="BF19" s="121"/>
    </row>
    <row r="20" spans="1:58" x14ac:dyDescent="0.2">
      <c r="A20" s="116">
        <v>12</v>
      </c>
      <c r="B20" s="116" t="s">
        <v>726</v>
      </c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4</v>
      </c>
      <c r="Y20" s="80">
        <v>2</v>
      </c>
      <c r="Z20" s="80">
        <v>1</v>
      </c>
      <c r="AA20" s="80"/>
      <c r="AB20" s="80">
        <v>1</v>
      </c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7"/>
      <c r="AZ43" s="767"/>
      <c r="BA43" s="767"/>
      <c r="BB43" s="767"/>
      <c r="BC43" s="767"/>
      <c r="BD43" s="767"/>
      <c r="BE43" s="767"/>
      <c r="BF43" s="767"/>
      <c r="BG43" s="82"/>
      <c r="BH43" s="82"/>
    </row>
    <row r="44" spans="1:60" ht="16.5" x14ac:dyDescent="0.25">
      <c r="A44" s="65"/>
      <c r="AP44" s="565" t="s">
        <v>735</v>
      </c>
      <c r="AS44" s="127"/>
      <c r="AV44" s="564" t="s">
        <v>713</v>
      </c>
      <c r="AW44" s="129"/>
      <c r="AX44" s="129"/>
      <c r="AY44" s="130"/>
      <c r="AZ44" s="131" t="s">
        <v>709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566" t="s">
        <v>714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67" t="s">
        <v>60</v>
      </c>
      <c r="AV52" s="767"/>
      <c r="AW52" s="767"/>
      <c r="AX52" s="767"/>
      <c r="AY52" s="767"/>
      <c r="AZ52" s="767"/>
      <c r="BA52" s="767"/>
      <c r="BB52" s="767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198" customFormat="1" ht="15.95" customHeight="1" x14ac:dyDescent="0.2">
      <c r="B54" s="785" t="s">
        <v>263</v>
      </c>
      <c r="C54" s="785"/>
      <c r="D54" s="785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412"/>
      <c r="Y54" s="412"/>
      <c r="Z54" s="412"/>
      <c r="AA54" s="412"/>
      <c r="AB54" s="412"/>
      <c r="AC54" s="413"/>
      <c r="AS54" s="199"/>
      <c r="AT54" s="297" t="s">
        <v>693</v>
      </c>
      <c r="AZ54" s="199"/>
    </row>
    <row r="55" spans="2:54" ht="15.95" customHeight="1" x14ac:dyDescent="0.2">
      <c r="B55" s="778" t="s">
        <v>264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137"/>
      <c r="AS55" s="137"/>
      <c r="AZ55" s="137"/>
    </row>
    <row r="56" spans="2:54" ht="27.75" customHeight="1" x14ac:dyDescent="0.2">
      <c r="B56" s="777" t="s">
        <v>265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6" t="s">
        <v>266</v>
      </c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137"/>
      <c r="AS57" s="137"/>
      <c r="AZ57" s="137"/>
    </row>
    <row r="58" spans="2:54" ht="15.95" customHeight="1" x14ac:dyDescent="0.2">
      <c r="B58" s="776" t="s">
        <v>267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137"/>
      <c r="AS58" s="137"/>
      <c r="AZ58" s="137"/>
    </row>
    <row r="59" spans="2:54" ht="15.95" customHeight="1" x14ac:dyDescent="0.2">
      <c r="B59" s="776" t="s">
        <v>268</v>
      </c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137"/>
      <c r="AS59" s="137"/>
      <c r="AZ59" s="137"/>
    </row>
    <row r="60" spans="2:54" ht="15.95" customHeight="1" x14ac:dyDescent="0.2">
      <c r="B60" s="777" t="s">
        <v>269</v>
      </c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137"/>
      <c r="AS60" s="137"/>
      <c r="AZ60" s="137"/>
    </row>
    <row r="61" spans="2:54" ht="15.95" customHeight="1" x14ac:dyDescent="0.2">
      <c r="B61" s="776" t="s">
        <v>270</v>
      </c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137"/>
      <c r="AS61" s="137"/>
      <c r="AZ61" s="137"/>
    </row>
    <row r="62" spans="2:54" ht="15.95" customHeight="1" x14ac:dyDescent="0.2">
      <c r="B62" s="776" t="s">
        <v>271</v>
      </c>
      <c r="C62" s="776"/>
      <c r="D62" s="776"/>
      <c r="E62" s="776"/>
      <c r="F62" s="776"/>
      <c r="G62" s="776"/>
      <c r="H62" s="776"/>
      <c r="I62" s="77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137"/>
      <c r="AS62" s="137"/>
      <c r="AZ62" s="137"/>
    </row>
    <row r="63" spans="2:54" ht="28.5" customHeight="1" x14ac:dyDescent="0.2">
      <c r="B63" s="776" t="s">
        <v>272</v>
      </c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137"/>
      <c r="AS63" s="137"/>
      <c r="AZ63" s="137"/>
    </row>
    <row r="64" spans="2:54" ht="15.95" customHeight="1" x14ac:dyDescent="0.2">
      <c r="B64" s="777" t="s">
        <v>273</v>
      </c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137"/>
      <c r="AS64" s="137"/>
      <c r="AZ64" s="137"/>
    </row>
    <row r="65" spans="2:52" ht="15.95" customHeight="1" x14ac:dyDescent="0.2">
      <c r="B65" s="776" t="s">
        <v>274</v>
      </c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137"/>
      <c r="AS65" s="137"/>
      <c r="AZ65" s="137"/>
    </row>
    <row r="66" spans="2:52" ht="15.95" customHeight="1" x14ac:dyDescent="0.2">
      <c r="B66" s="776" t="s">
        <v>275</v>
      </c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137"/>
      <c r="AS66" s="137"/>
      <c r="AZ66" s="137"/>
    </row>
    <row r="67" spans="2:52" ht="15.95" customHeight="1" x14ac:dyDescent="0.2">
      <c r="B67" s="776" t="s">
        <v>276</v>
      </c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137"/>
      <c r="AS67" s="137"/>
      <c r="AZ67" s="137"/>
    </row>
    <row r="68" spans="2:52" ht="15.95" customHeight="1" x14ac:dyDescent="0.2">
      <c r="B68" s="776" t="s">
        <v>277</v>
      </c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137"/>
      <c r="AS68" s="137"/>
      <c r="AZ68" s="137"/>
    </row>
    <row r="69" spans="2:52" ht="15.95" customHeight="1" x14ac:dyDescent="0.2">
      <c r="B69" s="776" t="s">
        <v>278</v>
      </c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6"/>
      <c r="P69" s="776"/>
      <c r="Q69" s="776"/>
      <c r="R69" s="776"/>
      <c r="S69" s="776"/>
      <c r="T69" s="776"/>
      <c r="U69" s="776"/>
      <c r="V69" s="776"/>
      <c r="W69" s="776"/>
      <c r="X69" s="137"/>
      <c r="AS69" s="137"/>
      <c r="AZ69" s="137"/>
    </row>
    <row r="70" spans="2:52" ht="15.95" customHeight="1" x14ac:dyDescent="0.2">
      <c r="B70" s="776" t="s">
        <v>279</v>
      </c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137"/>
      <c r="AS70" s="137"/>
      <c r="AZ70" s="137"/>
    </row>
    <row r="71" spans="2:52" ht="15.95" customHeight="1" x14ac:dyDescent="0.2">
      <c r="B71" s="777" t="s">
        <v>280</v>
      </c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137"/>
      <c r="AS71" s="137"/>
      <c r="AZ71" s="137"/>
    </row>
    <row r="72" spans="2:52" ht="15.95" customHeight="1" x14ac:dyDescent="0.2">
      <c r="B72" s="776" t="s">
        <v>281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776"/>
      <c r="V72" s="776"/>
      <c r="W72" s="776"/>
      <c r="X72" s="137"/>
      <c r="AS72" s="137"/>
      <c r="AZ72" s="137"/>
    </row>
    <row r="73" spans="2:52" ht="15.95" customHeight="1" x14ac:dyDescent="0.2">
      <c r="B73" s="776" t="s">
        <v>282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137"/>
      <c r="AS73" s="137"/>
      <c r="AZ73" s="137"/>
    </row>
    <row r="74" spans="2:52" ht="15.95" customHeight="1" x14ac:dyDescent="0.2">
      <c r="B74" s="776" t="s">
        <v>283</v>
      </c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137"/>
      <c r="AS74" s="137"/>
      <c r="AZ74" s="137"/>
    </row>
    <row r="75" spans="2:52" ht="15.95" customHeight="1" x14ac:dyDescent="0.2">
      <c r="B75" s="777" t="s">
        <v>284</v>
      </c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778"/>
      <c r="O75" s="778"/>
      <c r="P75" s="778"/>
      <c r="Q75" s="778"/>
      <c r="R75" s="778"/>
      <c r="S75" s="778"/>
      <c r="T75" s="778"/>
      <c r="U75" s="778"/>
      <c r="V75" s="778"/>
      <c r="W75" s="778"/>
      <c r="X75" s="137"/>
      <c r="AS75" s="137"/>
      <c r="AZ75" s="137"/>
    </row>
    <row r="76" spans="2:52" ht="15.95" customHeight="1" x14ac:dyDescent="0.2">
      <c r="B76" s="776" t="s">
        <v>285</v>
      </c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137"/>
      <c r="AS76" s="137"/>
      <c r="AZ76" s="137"/>
    </row>
    <row r="77" spans="2:52" ht="15.95" customHeight="1" x14ac:dyDescent="0.2">
      <c r="B77" s="776" t="s">
        <v>286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137"/>
      <c r="AS77" s="137"/>
      <c r="AZ77" s="137"/>
    </row>
    <row r="78" spans="2:52" ht="15.95" customHeight="1" x14ac:dyDescent="0.2">
      <c r="B78" s="776" t="s">
        <v>287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  <c r="O78" s="776"/>
      <c r="P78" s="776"/>
      <c r="Q78" s="776"/>
      <c r="R78" s="776"/>
      <c r="S78" s="776"/>
      <c r="T78" s="776"/>
      <c r="U78" s="776"/>
      <c r="V78" s="776"/>
      <c r="W78" s="776"/>
      <c r="X78" s="137"/>
      <c r="AS78" s="137"/>
      <c r="AZ78" s="137"/>
    </row>
    <row r="79" spans="2:52" ht="15.95" customHeight="1" x14ac:dyDescent="0.2">
      <c r="B79" s="776" t="s">
        <v>288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137"/>
      <c r="AS79" s="137"/>
      <c r="AZ79" s="137"/>
    </row>
    <row r="80" spans="2:52" ht="15.95" customHeight="1" x14ac:dyDescent="0.2">
      <c r="B80" s="803" t="s">
        <v>289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137"/>
      <c r="AS80" s="137"/>
      <c r="AZ80" s="137"/>
    </row>
    <row r="81" spans="2:52" ht="15.95" customHeight="1" x14ac:dyDescent="0.2">
      <c r="B81" s="778" t="s">
        <v>290</v>
      </c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137"/>
      <c r="AS81" s="137"/>
      <c r="AZ81" s="137"/>
    </row>
    <row r="82" spans="2:52" ht="15.95" customHeight="1" x14ac:dyDescent="0.2">
      <c r="B82" s="777" t="s">
        <v>291</v>
      </c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137"/>
      <c r="AS82" s="137"/>
      <c r="AZ82" s="137"/>
    </row>
    <row r="83" spans="2:52" ht="15.95" customHeight="1" x14ac:dyDescent="0.2">
      <c r="B83" s="776" t="s">
        <v>292</v>
      </c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137"/>
      <c r="AS83" s="137"/>
      <c r="AZ83" s="137"/>
    </row>
    <row r="84" spans="2:52" ht="15.95" customHeight="1" x14ac:dyDescent="0.2">
      <c r="B84" s="776" t="s">
        <v>293</v>
      </c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137"/>
      <c r="AS84" s="137"/>
      <c r="AZ84" s="137"/>
    </row>
    <row r="85" spans="2:52" ht="15.95" customHeight="1" x14ac:dyDescent="0.2">
      <c r="B85" s="777" t="s">
        <v>294</v>
      </c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137"/>
      <c r="AS85" s="137"/>
      <c r="AZ85" s="137"/>
    </row>
    <row r="86" spans="2:52" ht="15.95" customHeight="1" x14ac:dyDescent="0.2">
      <c r="B86" s="776" t="s">
        <v>295</v>
      </c>
      <c r="C86" s="776"/>
      <c r="D86" s="776"/>
      <c r="E86" s="776"/>
      <c r="F86" s="776"/>
      <c r="G86" s="776"/>
      <c r="H86" s="776"/>
      <c r="I86" s="776"/>
      <c r="J86" s="776"/>
      <c r="K86" s="776"/>
      <c r="L86" s="776"/>
      <c r="M86" s="776"/>
      <c r="N86" s="776"/>
      <c r="O86" s="776"/>
      <c r="P86" s="776"/>
      <c r="Q86" s="776"/>
      <c r="R86" s="776"/>
      <c r="S86" s="776"/>
      <c r="T86" s="776"/>
      <c r="U86" s="776"/>
      <c r="V86" s="776"/>
      <c r="W86" s="776"/>
      <c r="X86" s="137"/>
      <c r="AS86" s="137"/>
      <c r="AZ86" s="137"/>
    </row>
    <row r="87" spans="2:52" ht="15.95" customHeight="1" x14ac:dyDescent="0.2">
      <c r="B87" s="776" t="s">
        <v>296</v>
      </c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6"/>
      <c r="Q87" s="776"/>
      <c r="R87" s="776"/>
      <c r="S87" s="776"/>
      <c r="T87" s="776"/>
      <c r="U87" s="776"/>
      <c r="V87" s="776"/>
      <c r="W87" s="776"/>
      <c r="X87" s="137"/>
      <c r="AS87" s="137"/>
      <c r="AZ87" s="137"/>
    </row>
    <row r="88" spans="2:52" ht="15.95" customHeight="1" x14ac:dyDescent="0.2">
      <c r="B88" s="778" t="s">
        <v>297</v>
      </c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&amp;R&amp;"Arial,Italic"&amp;8&amp;F / &amp;A / Page &amp;P of &amp;N</oddFooter>
  </headerFooter>
  <rowBreaks count="1" manualBreakCount="1">
    <brk id="46" max="16383" man="1"/>
  </rowBreaks>
  <colBreaks count="2" manualBreakCount="2">
    <brk id="23" max="1048575" man="1"/>
    <brk id="4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BG210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.7109375" customWidth="1"/>
    <col min="2" max="2" width="18.710937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54" t="s">
        <v>257</v>
      </c>
      <c r="O1" s="754"/>
    </row>
    <row r="2" spans="1:59" ht="15" x14ac:dyDescent="0.25">
      <c r="B2" s="115"/>
      <c r="C2" s="409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730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0" t="s">
        <v>203</v>
      </c>
      <c r="B5" s="808" t="s">
        <v>299</v>
      </c>
      <c r="C5" s="736" t="s">
        <v>221</v>
      </c>
      <c r="D5" s="739" t="s">
        <v>222</v>
      </c>
      <c r="E5" s="740"/>
      <c r="F5" s="740"/>
      <c r="G5" s="740"/>
      <c r="H5" s="740"/>
      <c r="I5" s="740"/>
      <c r="J5" s="741"/>
      <c r="K5" s="739" t="s">
        <v>223</v>
      </c>
      <c r="L5" s="740"/>
      <c r="M5" s="740"/>
      <c r="N5" s="740"/>
      <c r="O5" s="740"/>
      <c r="P5" s="740"/>
      <c r="Q5" s="741"/>
      <c r="R5" s="761" t="s">
        <v>224</v>
      </c>
      <c r="S5" s="762"/>
      <c r="T5" s="762"/>
      <c r="U5" s="762"/>
      <c r="V5" s="762"/>
      <c r="W5" s="762"/>
      <c r="X5" s="763"/>
      <c r="Y5" s="761" t="s">
        <v>225</v>
      </c>
      <c r="Z5" s="762"/>
      <c r="AA5" s="762"/>
      <c r="AB5" s="762"/>
      <c r="AC5" s="762"/>
      <c r="AD5" s="762"/>
      <c r="AE5" s="763"/>
      <c r="AF5" s="739" t="s">
        <v>226</v>
      </c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1"/>
      <c r="AT5" s="768" t="s">
        <v>227</v>
      </c>
      <c r="AU5" s="769"/>
      <c r="AV5" s="769"/>
      <c r="AW5" s="769"/>
      <c r="AX5" s="769"/>
      <c r="AY5" s="769"/>
      <c r="AZ5" s="770"/>
      <c r="BA5" s="815" t="s">
        <v>228</v>
      </c>
      <c r="BB5" s="816"/>
      <c r="BC5" s="816"/>
      <c r="BD5" s="816"/>
      <c r="BE5" s="816"/>
      <c r="BF5" s="816"/>
      <c r="BG5" s="817"/>
    </row>
    <row r="6" spans="1:59" ht="28.5" customHeight="1" thickBot="1" x14ac:dyDescent="0.25">
      <c r="A6" s="731"/>
      <c r="B6" s="809"/>
      <c r="C6" s="737"/>
      <c r="D6" s="742"/>
      <c r="E6" s="743"/>
      <c r="F6" s="743"/>
      <c r="G6" s="743"/>
      <c r="H6" s="743"/>
      <c r="I6" s="743"/>
      <c r="J6" s="744"/>
      <c r="K6" s="742"/>
      <c r="L6" s="743"/>
      <c r="M6" s="743"/>
      <c r="N6" s="743"/>
      <c r="O6" s="743"/>
      <c r="P6" s="743"/>
      <c r="Q6" s="744"/>
      <c r="R6" s="764"/>
      <c r="S6" s="765"/>
      <c r="T6" s="765"/>
      <c r="U6" s="765"/>
      <c r="V6" s="765"/>
      <c r="W6" s="765"/>
      <c r="X6" s="766"/>
      <c r="Y6" s="804"/>
      <c r="Z6" s="805"/>
      <c r="AA6" s="805"/>
      <c r="AB6" s="805"/>
      <c r="AC6" s="805"/>
      <c r="AD6" s="805"/>
      <c r="AE6" s="806"/>
      <c r="AF6" s="742" t="s">
        <v>229</v>
      </c>
      <c r="AG6" s="743"/>
      <c r="AH6" s="743"/>
      <c r="AI6" s="743"/>
      <c r="AJ6" s="743"/>
      <c r="AK6" s="743"/>
      <c r="AL6" s="743"/>
      <c r="AM6" s="743" t="s">
        <v>174</v>
      </c>
      <c r="AN6" s="743"/>
      <c r="AO6" s="743"/>
      <c r="AP6" s="743"/>
      <c r="AQ6" s="743"/>
      <c r="AR6" s="743"/>
      <c r="AS6" s="744"/>
      <c r="AT6" s="742" t="s">
        <v>230</v>
      </c>
      <c r="AU6" s="743"/>
      <c r="AV6" s="743"/>
      <c r="AW6" s="743"/>
      <c r="AX6" s="743"/>
      <c r="AY6" s="743"/>
      <c r="AZ6" s="744"/>
      <c r="BA6" s="818"/>
      <c r="BB6" s="819"/>
      <c r="BC6" s="819"/>
      <c r="BD6" s="819"/>
      <c r="BE6" s="819"/>
      <c r="BF6" s="819"/>
      <c r="BG6" s="820"/>
    </row>
    <row r="7" spans="1:59" ht="12.75" customHeight="1" x14ac:dyDescent="0.2">
      <c r="A7" s="731"/>
      <c r="B7" s="809"/>
      <c r="C7" s="737"/>
      <c r="D7" s="751" t="s">
        <v>231</v>
      </c>
      <c r="E7" s="752" t="s">
        <v>243</v>
      </c>
      <c r="F7" s="752"/>
      <c r="G7" s="752"/>
      <c r="H7" s="752"/>
      <c r="I7" s="752"/>
      <c r="J7" s="753"/>
      <c r="K7" s="751" t="s">
        <v>231</v>
      </c>
      <c r="L7" s="752" t="s">
        <v>243</v>
      </c>
      <c r="M7" s="752"/>
      <c r="N7" s="752"/>
      <c r="O7" s="752"/>
      <c r="P7" s="752"/>
      <c r="Q7" s="753"/>
      <c r="R7" s="751" t="s">
        <v>231</v>
      </c>
      <c r="S7" s="752" t="s">
        <v>243</v>
      </c>
      <c r="T7" s="752"/>
      <c r="U7" s="752"/>
      <c r="V7" s="752"/>
      <c r="W7" s="752"/>
      <c r="X7" s="753"/>
      <c r="Y7" s="814" t="s">
        <v>231</v>
      </c>
      <c r="Z7" s="752" t="s">
        <v>243</v>
      </c>
      <c r="AA7" s="752"/>
      <c r="AB7" s="752"/>
      <c r="AC7" s="752"/>
      <c r="AD7" s="752"/>
      <c r="AE7" s="753"/>
      <c r="AF7" s="751" t="s">
        <v>231</v>
      </c>
      <c r="AG7" s="752" t="s">
        <v>243</v>
      </c>
      <c r="AH7" s="752"/>
      <c r="AI7" s="752"/>
      <c r="AJ7" s="752"/>
      <c r="AK7" s="752"/>
      <c r="AL7" s="753"/>
      <c r="AM7" s="811" t="s">
        <v>231</v>
      </c>
      <c r="AN7" s="752" t="s">
        <v>243</v>
      </c>
      <c r="AO7" s="752"/>
      <c r="AP7" s="752"/>
      <c r="AQ7" s="752"/>
      <c r="AR7" s="752"/>
      <c r="AS7" s="753"/>
      <c r="AT7" s="751" t="s">
        <v>231</v>
      </c>
      <c r="AU7" s="812" t="s">
        <v>243</v>
      </c>
      <c r="AV7" s="812"/>
      <c r="AW7" s="812"/>
      <c r="AX7" s="812"/>
      <c r="AY7" s="812"/>
      <c r="AZ7" s="813"/>
      <c r="BA7" s="821" t="s">
        <v>231</v>
      </c>
      <c r="BB7" s="812" t="s">
        <v>243</v>
      </c>
      <c r="BC7" s="812"/>
      <c r="BD7" s="812"/>
      <c r="BE7" s="812"/>
      <c r="BF7" s="812"/>
      <c r="BG7" s="813"/>
    </row>
    <row r="8" spans="1:59" ht="48" customHeight="1" x14ac:dyDescent="0.2">
      <c r="A8" s="807"/>
      <c r="B8" s="810"/>
      <c r="C8" s="738"/>
      <c r="D8" s="751"/>
      <c r="E8" s="78" t="s">
        <v>244</v>
      </c>
      <c r="F8" s="410" t="s">
        <v>245</v>
      </c>
      <c r="G8" s="410" t="s">
        <v>246</v>
      </c>
      <c r="H8" s="78" t="s">
        <v>247</v>
      </c>
      <c r="I8" s="410" t="s">
        <v>248</v>
      </c>
      <c r="J8" s="139" t="s">
        <v>249</v>
      </c>
      <c r="K8" s="751"/>
      <c r="L8" s="78" t="s">
        <v>244</v>
      </c>
      <c r="M8" s="410" t="s">
        <v>245</v>
      </c>
      <c r="N8" s="410" t="s">
        <v>246</v>
      </c>
      <c r="O8" s="78" t="s">
        <v>247</v>
      </c>
      <c r="P8" s="410" t="s">
        <v>248</v>
      </c>
      <c r="Q8" s="139" t="s">
        <v>249</v>
      </c>
      <c r="R8" s="751"/>
      <c r="S8" s="78" t="s">
        <v>244</v>
      </c>
      <c r="T8" s="410" t="s">
        <v>245</v>
      </c>
      <c r="U8" s="410" t="s">
        <v>246</v>
      </c>
      <c r="V8" s="78" t="s">
        <v>247</v>
      </c>
      <c r="W8" s="410" t="s">
        <v>248</v>
      </c>
      <c r="X8" s="139" t="s">
        <v>249</v>
      </c>
      <c r="Y8" s="751"/>
      <c r="Z8" s="78" t="s">
        <v>244</v>
      </c>
      <c r="AA8" s="410" t="s">
        <v>245</v>
      </c>
      <c r="AB8" s="410" t="s">
        <v>246</v>
      </c>
      <c r="AC8" s="78" t="s">
        <v>247</v>
      </c>
      <c r="AD8" s="410" t="s">
        <v>248</v>
      </c>
      <c r="AE8" s="139" t="s">
        <v>249</v>
      </c>
      <c r="AF8" s="751"/>
      <c r="AG8" s="78" t="s">
        <v>244</v>
      </c>
      <c r="AH8" s="410" t="s">
        <v>245</v>
      </c>
      <c r="AI8" s="410" t="s">
        <v>246</v>
      </c>
      <c r="AJ8" s="78" t="s">
        <v>247</v>
      </c>
      <c r="AK8" s="410" t="s">
        <v>248</v>
      </c>
      <c r="AL8" s="139" t="s">
        <v>249</v>
      </c>
      <c r="AM8" s="811"/>
      <c r="AN8" s="78" t="s">
        <v>244</v>
      </c>
      <c r="AO8" s="410" t="s">
        <v>245</v>
      </c>
      <c r="AP8" s="410" t="s">
        <v>246</v>
      </c>
      <c r="AQ8" s="78" t="s">
        <v>247</v>
      </c>
      <c r="AR8" s="410" t="s">
        <v>248</v>
      </c>
      <c r="AS8" s="139" t="s">
        <v>249</v>
      </c>
      <c r="AT8" s="751"/>
      <c r="AU8" s="78" t="s">
        <v>244</v>
      </c>
      <c r="AV8" s="410" t="s">
        <v>245</v>
      </c>
      <c r="AW8" s="410" t="s">
        <v>246</v>
      </c>
      <c r="AX8" s="78" t="s">
        <v>247</v>
      </c>
      <c r="AY8" s="410" t="s">
        <v>248</v>
      </c>
      <c r="AZ8" s="139" t="s">
        <v>249</v>
      </c>
      <c r="BA8" s="821"/>
      <c r="BB8" s="78" t="s">
        <v>244</v>
      </c>
      <c r="BC8" s="410" t="s">
        <v>245</v>
      </c>
      <c r="BD8" s="410" t="s">
        <v>246</v>
      </c>
      <c r="BE8" s="78" t="s">
        <v>247</v>
      </c>
      <c r="BF8" s="410" t="s">
        <v>248</v>
      </c>
      <c r="BG8" s="139" t="s">
        <v>249</v>
      </c>
    </row>
    <row r="9" spans="1:59" x14ac:dyDescent="0.2">
      <c r="A9" s="116"/>
      <c r="B9" s="155" t="s">
        <v>217</v>
      </c>
      <c r="C9" s="156"/>
      <c r="D9" s="143">
        <f>E9+F9+G9+H9+I9+J9</f>
        <v>485</v>
      </c>
      <c r="E9" s="119">
        <f t="shared" ref="E9:J9" si="0">SUM(E10:E56)</f>
        <v>340</v>
      </c>
      <c r="F9" s="119">
        <f t="shared" si="0"/>
        <v>15</v>
      </c>
      <c r="G9" s="119">
        <f t="shared" si="0"/>
        <v>3</v>
      </c>
      <c r="H9" s="119">
        <f t="shared" si="0"/>
        <v>50</v>
      </c>
      <c r="I9" s="119">
        <f t="shared" si="0"/>
        <v>27</v>
      </c>
      <c r="J9" s="144">
        <f t="shared" si="0"/>
        <v>50</v>
      </c>
      <c r="K9" s="143">
        <f>L9+M9+N9+O9+P9+Q9</f>
        <v>3506</v>
      </c>
      <c r="L9" s="119">
        <f t="shared" ref="L9:Q9" si="1">SUM(L10:L56)</f>
        <v>930</v>
      </c>
      <c r="M9" s="119">
        <f t="shared" si="1"/>
        <v>34</v>
      </c>
      <c r="N9" s="119">
        <f>SUM(N10:N56)</f>
        <v>2</v>
      </c>
      <c r="O9" s="119">
        <f t="shared" si="1"/>
        <v>570</v>
      </c>
      <c r="P9" s="119">
        <f t="shared" si="1"/>
        <v>1801</v>
      </c>
      <c r="Q9" s="144">
        <f t="shared" si="1"/>
        <v>169</v>
      </c>
      <c r="R9" s="143">
        <f>S9+T9+U9+V9+W9+X9</f>
        <v>3991</v>
      </c>
      <c r="S9" s="119">
        <f>SUM(S10:S56)</f>
        <v>1270</v>
      </c>
      <c r="T9" s="119">
        <f t="shared" ref="T9:X9" si="2">SUM(T10:T56)</f>
        <v>49</v>
      </c>
      <c r="U9" s="119">
        <f t="shared" si="2"/>
        <v>5</v>
      </c>
      <c r="V9" s="119">
        <f t="shared" si="2"/>
        <v>620</v>
      </c>
      <c r="W9" s="119">
        <f t="shared" si="2"/>
        <v>1828</v>
      </c>
      <c r="X9" s="144">
        <f t="shared" si="2"/>
        <v>219</v>
      </c>
      <c r="Y9" s="143">
        <f>Z9+AA9+AB9+AC9+AD9+AE9</f>
        <v>3184</v>
      </c>
      <c r="Z9" s="119">
        <f t="shared" ref="Z9:AE9" si="3">SUM(Z10:Z56)</f>
        <v>560</v>
      </c>
      <c r="AA9" s="119">
        <f t="shared" si="3"/>
        <v>23</v>
      </c>
      <c r="AB9" s="119">
        <f t="shared" si="3"/>
        <v>4</v>
      </c>
      <c r="AC9" s="119">
        <f t="shared" si="3"/>
        <v>589</v>
      </c>
      <c r="AD9" s="119">
        <f t="shared" si="3"/>
        <v>1816</v>
      </c>
      <c r="AE9" s="144">
        <f t="shared" si="3"/>
        <v>192</v>
      </c>
      <c r="AF9" s="143">
        <f>AG9+AH9+AI9+AJ9+AK9+AL9</f>
        <v>2776</v>
      </c>
      <c r="AG9" s="119">
        <f t="shared" ref="AG9:AL9" si="4">SUM(AG10:AG56)</f>
        <v>450</v>
      </c>
      <c r="AH9" s="119">
        <f t="shared" si="4"/>
        <v>23</v>
      </c>
      <c r="AI9" s="119">
        <f t="shared" si="4"/>
        <v>3</v>
      </c>
      <c r="AJ9" s="119">
        <f t="shared" si="4"/>
        <v>495</v>
      </c>
      <c r="AK9" s="119">
        <f t="shared" si="4"/>
        <v>1637</v>
      </c>
      <c r="AL9" s="119">
        <f t="shared" si="4"/>
        <v>168</v>
      </c>
      <c r="AM9" s="119">
        <f>AN9+AO9+AP9+AQ9+AR9+AS9</f>
        <v>408</v>
      </c>
      <c r="AN9" s="119">
        <f t="shared" ref="AN9:AS9" si="5">SUM(AN10:AN56)</f>
        <v>110</v>
      </c>
      <c r="AO9" s="119">
        <f t="shared" si="5"/>
        <v>0</v>
      </c>
      <c r="AP9" s="119">
        <f>SUM(AP10:AP56)</f>
        <v>1</v>
      </c>
      <c r="AQ9" s="119">
        <f t="shared" si="5"/>
        <v>94</v>
      </c>
      <c r="AR9" s="119">
        <f t="shared" si="5"/>
        <v>179</v>
      </c>
      <c r="AS9" s="144">
        <f t="shared" si="5"/>
        <v>24</v>
      </c>
      <c r="AT9" s="143">
        <f>AU9+AV9+AW9+AX9+AY9+AZ9</f>
        <v>2903</v>
      </c>
      <c r="AU9" s="119">
        <f t="shared" ref="AU9:AZ9" si="6">SUM(AU10:AU56)</f>
        <v>379</v>
      </c>
      <c r="AV9" s="119">
        <f t="shared" si="6"/>
        <v>23</v>
      </c>
      <c r="AW9" s="119">
        <f>SUM(AW10:AW56)</f>
        <v>1</v>
      </c>
      <c r="AX9" s="119">
        <f t="shared" si="6"/>
        <v>523</v>
      </c>
      <c r="AY9" s="119">
        <f t="shared" si="6"/>
        <v>1816</v>
      </c>
      <c r="AZ9" s="144">
        <f t="shared" si="6"/>
        <v>161</v>
      </c>
      <c r="BA9" s="143">
        <f>BB9+BC9+BD9+BE9+BF9+BG9</f>
        <v>807</v>
      </c>
      <c r="BB9" s="119">
        <f t="shared" ref="BB9:BG9" si="7">SUM(BB10:BB56)</f>
        <v>710</v>
      </c>
      <c r="BC9" s="119">
        <f t="shared" si="7"/>
        <v>26</v>
      </c>
      <c r="BD9" s="119">
        <f t="shared" si="7"/>
        <v>1</v>
      </c>
      <c r="BE9" s="119">
        <f t="shared" si="7"/>
        <v>31</v>
      </c>
      <c r="BF9" s="119">
        <f t="shared" si="7"/>
        <v>12</v>
      </c>
      <c r="BG9" s="144">
        <f t="shared" si="7"/>
        <v>27</v>
      </c>
    </row>
    <row r="10" spans="1:59" x14ac:dyDescent="0.2">
      <c r="A10" s="116">
        <v>1</v>
      </c>
      <c r="B10" s="157" t="s">
        <v>715</v>
      </c>
      <c r="C10" s="145"/>
      <c r="D10" s="143">
        <f t="shared" ref="D10:D56" si="8">E10+F10+G10+H10+I10+J10</f>
        <v>6</v>
      </c>
      <c r="E10" s="146"/>
      <c r="F10" s="80">
        <v>2</v>
      </c>
      <c r="G10" s="80"/>
      <c r="H10" s="80">
        <v>4</v>
      </c>
      <c r="I10" s="80"/>
      <c r="J10" s="121"/>
      <c r="K10" s="143">
        <f t="shared" ref="K10:K56" si="9">L10+M10+N10+O10+P10+Q10</f>
        <v>67</v>
      </c>
      <c r="L10" s="80">
        <v>1</v>
      </c>
      <c r="M10" s="80"/>
      <c r="N10" s="80"/>
      <c r="O10" s="80">
        <v>54</v>
      </c>
      <c r="P10" s="80">
        <v>8</v>
      </c>
      <c r="Q10" s="121">
        <v>4</v>
      </c>
      <c r="R10" s="143">
        <f t="shared" ref="R10:R56" si="10">S10+T10+U10+V10+W10+X10</f>
        <v>73</v>
      </c>
      <c r="S10" s="118">
        <f t="shared" ref="S10:S56" si="11">E10+L10</f>
        <v>1</v>
      </c>
      <c r="T10" s="118">
        <f t="shared" ref="T10:T56" si="12">F10+M10</f>
        <v>2</v>
      </c>
      <c r="U10" s="118">
        <f t="shared" ref="U10:U56" si="13">G10+N10</f>
        <v>0</v>
      </c>
      <c r="V10" s="118">
        <f t="shared" ref="V10:V56" si="14">H10+O10</f>
        <v>58</v>
      </c>
      <c r="W10" s="118">
        <f t="shared" ref="W10:W56" si="15">I10+P10</f>
        <v>8</v>
      </c>
      <c r="X10" s="118">
        <f t="shared" ref="X10:X56" si="16">J10+Q10</f>
        <v>4</v>
      </c>
      <c r="Y10" s="143">
        <f t="shared" ref="Y10:Y56" si="17">Z10+AA10+AB10+AC10+AD10+AE10</f>
        <v>72</v>
      </c>
      <c r="Z10" s="118">
        <f t="shared" ref="Z10:Z56" si="18">AG10+AN10</f>
        <v>0</v>
      </c>
      <c r="AA10" s="118">
        <f t="shared" ref="AA10:AA56" si="19">AH10+AO10</f>
        <v>2</v>
      </c>
      <c r="AB10" s="119">
        <f t="shared" ref="AB10:AB56" si="20">AI10+AP10</f>
        <v>0</v>
      </c>
      <c r="AC10" s="118">
        <f t="shared" ref="AC10:AC56" si="21">AJ10+AQ10</f>
        <v>58</v>
      </c>
      <c r="AD10" s="118">
        <f t="shared" ref="AD10:AD56" si="22">AK10+AR10</f>
        <v>8</v>
      </c>
      <c r="AE10" s="120">
        <f t="shared" ref="AE10:AE56" si="23">AL10+AS10</f>
        <v>4</v>
      </c>
      <c r="AF10" s="143">
        <f t="shared" ref="AF10:AF56" si="24">AG10+AH10+AI10+AJ10+AK10+AL10</f>
        <v>62</v>
      </c>
      <c r="AG10" s="80"/>
      <c r="AH10" s="80">
        <v>2</v>
      </c>
      <c r="AI10" s="80"/>
      <c r="AJ10" s="80">
        <v>49</v>
      </c>
      <c r="AK10" s="80">
        <v>8</v>
      </c>
      <c r="AL10" s="80">
        <v>3</v>
      </c>
      <c r="AM10" s="119">
        <f t="shared" ref="AM10:AM56" si="25">AN10+AO10+AP10+AQ10+AR10+AS10</f>
        <v>10</v>
      </c>
      <c r="AN10" s="80"/>
      <c r="AO10" s="80"/>
      <c r="AP10" s="80"/>
      <c r="AQ10" s="80">
        <v>9</v>
      </c>
      <c r="AR10" s="80"/>
      <c r="AS10" s="121">
        <v>1</v>
      </c>
      <c r="AT10" s="143">
        <f t="shared" ref="AT10:AT56" si="26">AU10+AV10+AW10+AX10+AY10+AZ10</f>
        <v>57</v>
      </c>
      <c r="AU10" s="80"/>
      <c r="AV10" s="80">
        <v>2</v>
      </c>
      <c r="AW10" s="80"/>
      <c r="AX10" s="80">
        <v>43</v>
      </c>
      <c r="AY10" s="80">
        <v>8</v>
      </c>
      <c r="AZ10" s="121">
        <v>4</v>
      </c>
      <c r="BA10" s="143">
        <f t="shared" ref="BA10:BA56" si="27">BB10+BC10+BD10+BE10+BF10+BG10</f>
        <v>1</v>
      </c>
      <c r="BB10" s="118">
        <f t="shared" ref="BB10:BB56" si="28">S10-Z10</f>
        <v>1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716</v>
      </c>
      <c r="C11" s="145"/>
      <c r="D11" s="143">
        <f t="shared" si="8"/>
        <v>0</v>
      </c>
      <c r="E11" s="146"/>
      <c r="F11" s="80"/>
      <c r="G11" s="80"/>
      <c r="H11" s="80"/>
      <c r="I11" s="80"/>
      <c r="J11" s="121"/>
      <c r="K11" s="143">
        <f t="shared" si="9"/>
        <v>0</v>
      </c>
      <c r="L11" s="80"/>
      <c r="M11" s="80"/>
      <c r="N11" s="80"/>
      <c r="O11" s="80"/>
      <c r="P11" s="80"/>
      <c r="Q11" s="121"/>
      <c r="R11" s="143">
        <f t="shared" si="10"/>
        <v>0</v>
      </c>
      <c r="S11" s="118">
        <f t="shared" si="11"/>
        <v>0</v>
      </c>
      <c r="T11" s="118">
        <f t="shared" si="12"/>
        <v>0</v>
      </c>
      <c r="U11" s="118">
        <f t="shared" si="13"/>
        <v>0</v>
      </c>
      <c r="V11" s="118">
        <f t="shared" si="14"/>
        <v>0</v>
      </c>
      <c r="W11" s="118">
        <f t="shared" si="15"/>
        <v>0</v>
      </c>
      <c r="X11" s="118">
        <f t="shared" si="16"/>
        <v>0</v>
      </c>
      <c r="Y11" s="143">
        <f t="shared" si="17"/>
        <v>0</v>
      </c>
      <c r="Z11" s="118">
        <f t="shared" si="18"/>
        <v>0</v>
      </c>
      <c r="AA11" s="118">
        <f t="shared" si="19"/>
        <v>0</v>
      </c>
      <c r="AB11" s="119">
        <f t="shared" si="20"/>
        <v>0</v>
      </c>
      <c r="AC11" s="118">
        <f t="shared" si="21"/>
        <v>0</v>
      </c>
      <c r="AD11" s="118">
        <f t="shared" si="22"/>
        <v>0</v>
      </c>
      <c r="AE11" s="120">
        <f t="shared" si="23"/>
        <v>0</v>
      </c>
      <c r="AF11" s="143">
        <f t="shared" si="24"/>
        <v>0</v>
      </c>
      <c r="AG11" s="80"/>
      <c r="AH11" s="80"/>
      <c r="AI11" s="80"/>
      <c r="AJ11" s="80"/>
      <c r="AK11" s="80"/>
      <c r="AL11" s="80"/>
      <c r="AM11" s="119">
        <f t="shared" si="25"/>
        <v>0</v>
      </c>
      <c r="AN11" s="80"/>
      <c r="AO11" s="80"/>
      <c r="AP11" s="80"/>
      <c r="AQ11" s="80"/>
      <c r="AR11" s="80"/>
      <c r="AS11" s="121"/>
      <c r="AT11" s="143">
        <f t="shared" si="26"/>
        <v>0</v>
      </c>
      <c r="AU11" s="80"/>
      <c r="AV11" s="80"/>
      <c r="AW11" s="80"/>
      <c r="AX11" s="80"/>
      <c r="AY11" s="80"/>
      <c r="AZ11" s="121"/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>
        <v>3</v>
      </c>
      <c r="B12" s="157" t="s">
        <v>717</v>
      </c>
      <c r="C12" s="145"/>
      <c r="D12" s="143">
        <f t="shared" si="8"/>
        <v>6</v>
      </c>
      <c r="E12" s="146"/>
      <c r="F12" s="80"/>
      <c r="G12" s="80"/>
      <c r="H12" s="80">
        <v>6</v>
      </c>
      <c r="I12" s="80"/>
      <c r="J12" s="121"/>
      <c r="K12" s="143">
        <f t="shared" si="9"/>
        <v>83</v>
      </c>
      <c r="L12" s="80">
        <v>1</v>
      </c>
      <c r="M12" s="80">
        <v>1</v>
      </c>
      <c r="N12" s="80"/>
      <c r="O12" s="80">
        <v>47</v>
      </c>
      <c r="P12" s="80">
        <v>34</v>
      </c>
      <c r="Q12" s="121"/>
      <c r="R12" s="143">
        <f t="shared" si="10"/>
        <v>89</v>
      </c>
      <c r="S12" s="118">
        <f t="shared" si="11"/>
        <v>1</v>
      </c>
      <c r="T12" s="118">
        <f t="shared" si="12"/>
        <v>1</v>
      </c>
      <c r="U12" s="118">
        <f t="shared" si="13"/>
        <v>0</v>
      </c>
      <c r="V12" s="118">
        <f t="shared" si="14"/>
        <v>53</v>
      </c>
      <c r="W12" s="118">
        <f t="shared" si="15"/>
        <v>34</v>
      </c>
      <c r="X12" s="118">
        <f t="shared" si="16"/>
        <v>0</v>
      </c>
      <c r="Y12" s="143">
        <f t="shared" si="17"/>
        <v>87</v>
      </c>
      <c r="Z12" s="118">
        <f t="shared" si="18"/>
        <v>0</v>
      </c>
      <c r="AA12" s="118">
        <f t="shared" si="19"/>
        <v>1</v>
      </c>
      <c r="AB12" s="119">
        <f t="shared" si="20"/>
        <v>0</v>
      </c>
      <c r="AC12" s="118">
        <f t="shared" si="21"/>
        <v>52</v>
      </c>
      <c r="AD12" s="118">
        <f t="shared" si="22"/>
        <v>34</v>
      </c>
      <c r="AE12" s="120">
        <f t="shared" si="23"/>
        <v>0</v>
      </c>
      <c r="AF12" s="143">
        <f t="shared" si="24"/>
        <v>78</v>
      </c>
      <c r="AG12" s="80"/>
      <c r="AH12" s="80">
        <v>1</v>
      </c>
      <c r="AI12" s="80"/>
      <c r="AJ12" s="80">
        <v>46</v>
      </c>
      <c r="AK12" s="80">
        <v>31</v>
      </c>
      <c r="AL12" s="80"/>
      <c r="AM12" s="119">
        <f t="shared" si="25"/>
        <v>9</v>
      </c>
      <c r="AN12" s="80"/>
      <c r="AO12" s="80"/>
      <c r="AP12" s="80"/>
      <c r="AQ12" s="80">
        <v>6</v>
      </c>
      <c r="AR12" s="80">
        <v>3</v>
      </c>
      <c r="AS12" s="121"/>
      <c r="AT12" s="143">
        <f t="shared" si="26"/>
        <v>83</v>
      </c>
      <c r="AU12" s="80"/>
      <c r="AV12" s="80">
        <v>1</v>
      </c>
      <c r="AW12" s="80"/>
      <c r="AX12" s="80">
        <v>48</v>
      </c>
      <c r="AY12" s="80">
        <v>34</v>
      </c>
      <c r="AZ12" s="121"/>
      <c r="BA12" s="143">
        <f t="shared" si="27"/>
        <v>2</v>
      </c>
      <c r="BB12" s="118">
        <f t="shared" si="28"/>
        <v>1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57" t="s">
        <v>718</v>
      </c>
      <c r="C13" s="145"/>
      <c r="D13" s="143">
        <f t="shared" si="8"/>
        <v>88</v>
      </c>
      <c r="E13" s="146">
        <v>67</v>
      </c>
      <c r="F13" s="80">
        <v>2</v>
      </c>
      <c r="G13" s="80">
        <v>1</v>
      </c>
      <c r="H13" s="80">
        <v>5</v>
      </c>
      <c r="I13" s="80">
        <v>3</v>
      </c>
      <c r="J13" s="121">
        <v>10</v>
      </c>
      <c r="K13" s="143">
        <f t="shared" si="9"/>
        <v>569</v>
      </c>
      <c r="L13" s="80">
        <v>164</v>
      </c>
      <c r="M13" s="80">
        <v>7</v>
      </c>
      <c r="N13" s="80"/>
      <c r="O13" s="80">
        <v>71</v>
      </c>
      <c r="P13" s="80">
        <v>291</v>
      </c>
      <c r="Q13" s="121">
        <v>36</v>
      </c>
      <c r="R13" s="143">
        <f t="shared" si="10"/>
        <v>657</v>
      </c>
      <c r="S13" s="118">
        <f t="shared" si="11"/>
        <v>231</v>
      </c>
      <c r="T13" s="118">
        <f t="shared" si="12"/>
        <v>9</v>
      </c>
      <c r="U13" s="118">
        <f t="shared" si="13"/>
        <v>1</v>
      </c>
      <c r="V13" s="118">
        <f t="shared" si="14"/>
        <v>76</v>
      </c>
      <c r="W13" s="118">
        <f t="shared" si="15"/>
        <v>294</v>
      </c>
      <c r="X13" s="118">
        <f t="shared" si="16"/>
        <v>46</v>
      </c>
      <c r="Y13" s="143">
        <f t="shared" si="17"/>
        <v>487</v>
      </c>
      <c r="Z13" s="118">
        <f t="shared" si="18"/>
        <v>86</v>
      </c>
      <c r="AA13" s="118">
        <f t="shared" si="19"/>
        <v>2</v>
      </c>
      <c r="AB13" s="119">
        <f t="shared" si="20"/>
        <v>1</v>
      </c>
      <c r="AC13" s="118">
        <f t="shared" si="21"/>
        <v>70</v>
      </c>
      <c r="AD13" s="118">
        <f t="shared" si="22"/>
        <v>289</v>
      </c>
      <c r="AE13" s="120">
        <f t="shared" si="23"/>
        <v>39</v>
      </c>
      <c r="AF13" s="143">
        <f t="shared" si="24"/>
        <v>439</v>
      </c>
      <c r="AG13" s="80">
        <v>76</v>
      </c>
      <c r="AH13" s="80">
        <v>2</v>
      </c>
      <c r="AI13" s="80">
        <v>1</v>
      </c>
      <c r="AJ13" s="80">
        <v>59</v>
      </c>
      <c r="AK13" s="80">
        <v>268</v>
      </c>
      <c r="AL13" s="80">
        <v>33</v>
      </c>
      <c r="AM13" s="119">
        <f t="shared" si="25"/>
        <v>48</v>
      </c>
      <c r="AN13" s="80">
        <v>10</v>
      </c>
      <c r="AO13" s="80"/>
      <c r="AP13" s="80"/>
      <c r="AQ13" s="80">
        <v>11</v>
      </c>
      <c r="AR13" s="80">
        <v>21</v>
      </c>
      <c r="AS13" s="121">
        <v>6</v>
      </c>
      <c r="AT13" s="143">
        <f t="shared" si="26"/>
        <v>440</v>
      </c>
      <c r="AU13" s="80">
        <v>58</v>
      </c>
      <c r="AV13" s="80">
        <v>2</v>
      </c>
      <c r="AW13" s="80"/>
      <c r="AX13" s="80">
        <v>61</v>
      </c>
      <c r="AY13" s="80">
        <v>289</v>
      </c>
      <c r="AZ13" s="121">
        <v>30</v>
      </c>
      <c r="BA13" s="143">
        <f t="shared" si="27"/>
        <v>170</v>
      </c>
      <c r="BB13" s="118">
        <f t="shared" si="28"/>
        <v>145</v>
      </c>
      <c r="BC13" s="118">
        <f t="shared" si="29"/>
        <v>7</v>
      </c>
      <c r="BD13" s="119">
        <f t="shared" si="30"/>
        <v>0</v>
      </c>
      <c r="BE13" s="118">
        <f t="shared" si="31"/>
        <v>6</v>
      </c>
      <c r="BF13" s="118">
        <f t="shared" si="32"/>
        <v>5</v>
      </c>
      <c r="BG13" s="120">
        <f t="shared" si="33"/>
        <v>7</v>
      </c>
    </row>
    <row r="14" spans="1:59" x14ac:dyDescent="0.2">
      <c r="A14" s="116">
        <v>5</v>
      </c>
      <c r="B14" s="157" t="s">
        <v>719</v>
      </c>
      <c r="C14" s="145"/>
      <c r="D14" s="143">
        <f t="shared" si="8"/>
        <v>77</v>
      </c>
      <c r="E14" s="146">
        <v>50</v>
      </c>
      <c r="F14" s="80">
        <v>6</v>
      </c>
      <c r="G14" s="80"/>
      <c r="H14" s="80">
        <v>9</v>
      </c>
      <c r="I14" s="80">
        <v>1</v>
      </c>
      <c r="J14" s="121">
        <v>11</v>
      </c>
      <c r="K14" s="143">
        <f t="shared" si="9"/>
        <v>479</v>
      </c>
      <c r="L14" s="80">
        <v>131</v>
      </c>
      <c r="M14" s="80">
        <v>5</v>
      </c>
      <c r="N14" s="80"/>
      <c r="O14" s="80">
        <v>51</v>
      </c>
      <c r="P14" s="80">
        <v>270</v>
      </c>
      <c r="Q14" s="121">
        <v>22</v>
      </c>
      <c r="R14" s="143">
        <f t="shared" si="10"/>
        <v>556</v>
      </c>
      <c r="S14" s="118">
        <f t="shared" si="11"/>
        <v>181</v>
      </c>
      <c r="T14" s="118">
        <f t="shared" si="12"/>
        <v>11</v>
      </c>
      <c r="U14" s="118">
        <f t="shared" si="13"/>
        <v>0</v>
      </c>
      <c r="V14" s="118">
        <f t="shared" si="14"/>
        <v>60</v>
      </c>
      <c r="W14" s="118">
        <f t="shared" si="15"/>
        <v>271</v>
      </c>
      <c r="X14" s="118">
        <f t="shared" si="16"/>
        <v>33</v>
      </c>
      <c r="Y14" s="143">
        <f t="shared" si="17"/>
        <v>464</v>
      </c>
      <c r="Z14" s="118">
        <f t="shared" si="18"/>
        <v>97</v>
      </c>
      <c r="AA14" s="118">
        <f t="shared" si="19"/>
        <v>4</v>
      </c>
      <c r="AB14" s="119">
        <f t="shared" si="20"/>
        <v>0</v>
      </c>
      <c r="AC14" s="118">
        <f t="shared" si="21"/>
        <v>59</v>
      </c>
      <c r="AD14" s="118">
        <f t="shared" si="22"/>
        <v>271</v>
      </c>
      <c r="AE14" s="120">
        <f t="shared" si="23"/>
        <v>33</v>
      </c>
      <c r="AF14" s="143">
        <f t="shared" si="24"/>
        <v>387</v>
      </c>
      <c r="AG14" s="80">
        <v>71</v>
      </c>
      <c r="AH14" s="80">
        <v>4</v>
      </c>
      <c r="AI14" s="80"/>
      <c r="AJ14" s="80">
        <v>42</v>
      </c>
      <c r="AK14" s="80">
        <v>241</v>
      </c>
      <c r="AL14" s="80">
        <v>29</v>
      </c>
      <c r="AM14" s="119">
        <f t="shared" si="25"/>
        <v>77</v>
      </c>
      <c r="AN14" s="80">
        <v>26</v>
      </c>
      <c r="AO14" s="80"/>
      <c r="AP14" s="80"/>
      <c r="AQ14" s="80">
        <v>17</v>
      </c>
      <c r="AR14" s="80">
        <v>30</v>
      </c>
      <c r="AS14" s="121">
        <v>4</v>
      </c>
      <c r="AT14" s="143">
        <f t="shared" si="26"/>
        <v>398</v>
      </c>
      <c r="AU14" s="80">
        <v>47</v>
      </c>
      <c r="AV14" s="80">
        <v>4</v>
      </c>
      <c r="AW14" s="80"/>
      <c r="AX14" s="80">
        <v>50</v>
      </c>
      <c r="AY14" s="80">
        <v>271</v>
      </c>
      <c r="AZ14" s="121">
        <v>26</v>
      </c>
      <c r="BA14" s="143">
        <f t="shared" si="27"/>
        <v>92</v>
      </c>
      <c r="BB14" s="118">
        <f t="shared" si="28"/>
        <v>84</v>
      </c>
      <c r="BC14" s="118">
        <f t="shared" si="29"/>
        <v>7</v>
      </c>
      <c r="BD14" s="119">
        <f t="shared" si="30"/>
        <v>0</v>
      </c>
      <c r="BE14" s="118">
        <f t="shared" si="31"/>
        <v>1</v>
      </c>
      <c r="BF14" s="118">
        <f t="shared" si="32"/>
        <v>0</v>
      </c>
      <c r="BG14" s="120">
        <f t="shared" si="33"/>
        <v>0</v>
      </c>
    </row>
    <row r="15" spans="1:59" x14ac:dyDescent="0.2">
      <c r="A15" s="116">
        <v>6</v>
      </c>
      <c r="B15" s="157" t="s">
        <v>720</v>
      </c>
      <c r="C15" s="145"/>
      <c r="D15" s="143">
        <f t="shared" si="8"/>
        <v>1</v>
      </c>
      <c r="E15" s="146"/>
      <c r="F15" s="80"/>
      <c r="G15" s="80"/>
      <c r="H15" s="80">
        <v>1</v>
      </c>
      <c r="I15" s="80"/>
      <c r="J15" s="121"/>
      <c r="K15" s="143">
        <f t="shared" si="9"/>
        <v>37</v>
      </c>
      <c r="L15" s="80"/>
      <c r="M15" s="80"/>
      <c r="N15" s="80"/>
      <c r="O15" s="80">
        <v>37</v>
      </c>
      <c r="P15" s="80"/>
      <c r="Q15" s="121"/>
      <c r="R15" s="143">
        <f t="shared" si="10"/>
        <v>38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38</v>
      </c>
      <c r="W15" s="118">
        <f t="shared" si="15"/>
        <v>0</v>
      </c>
      <c r="X15" s="118">
        <f t="shared" si="16"/>
        <v>0</v>
      </c>
      <c r="Y15" s="143">
        <f t="shared" si="17"/>
        <v>38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38</v>
      </c>
      <c r="AD15" s="118">
        <f t="shared" si="22"/>
        <v>0</v>
      </c>
      <c r="AE15" s="120">
        <f t="shared" si="23"/>
        <v>0</v>
      </c>
      <c r="AF15" s="143">
        <f t="shared" si="24"/>
        <v>37</v>
      </c>
      <c r="AG15" s="80"/>
      <c r="AH15" s="80"/>
      <c r="AI15" s="80"/>
      <c r="AJ15" s="80">
        <v>37</v>
      </c>
      <c r="AK15" s="80"/>
      <c r="AL15" s="80"/>
      <c r="AM15" s="119">
        <f t="shared" si="25"/>
        <v>1</v>
      </c>
      <c r="AN15" s="80"/>
      <c r="AO15" s="80"/>
      <c r="AP15" s="80"/>
      <c r="AQ15" s="80">
        <v>1</v>
      </c>
      <c r="AR15" s="80"/>
      <c r="AS15" s="121"/>
      <c r="AT15" s="143">
        <f t="shared" si="26"/>
        <v>37</v>
      </c>
      <c r="AU15" s="80"/>
      <c r="AV15" s="80"/>
      <c r="AW15" s="80"/>
      <c r="AX15" s="80">
        <v>37</v>
      </c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>
        <v>7</v>
      </c>
      <c r="B16" s="157" t="s">
        <v>721</v>
      </c>
      <c r="C16" s="145"/>
      <c r="D16" s="143">
        <f t="shared" si="8"/>
        <v>73</v>
      </c>
      <c r="E16" s="146">
        <v>59</v>
      </c>
      <c r="F16" s="80">
        <v>1</v>
      </c>
      <c r="G16" s="80"/>
      <c r="H16" s="80">
        <v>5</v>
      </c>
      <c r="I16" s="80"/>
      <c r="J16" s="121">
        <v>8</v>
      </c>
      <c r="K16" s="143">
        <f t="shared" si="9"/>
        <v>526</v>
      </c>
      <c r="L16" s="80">
        <v>163</v>
      </c>
      <c r="M16" s="80">
        <v>4</v>
      </c>
      <c r="N16" s="80">
        <v>1</v>
      </c>
      <c r="O16" s="80">
        <v>64</v>
      </c>
      <c r="P16" s="80">
        <v>272</v>
      </c>
      <c r="Q16" s="121">
        <v>22</v>
      </c>
      <c r="R16" s="143">
        <f t="shared" si="10"/>
        <v>599</v>
      </c>
      <c r="S16" s="118">
        <f t="shared" si="11"/>
        <v>222</v>
      </c>
      <c r="T16" s="118">
        <f t="shared" si="12"/>
        <v>5</v>
      </c>
      <c r="U16" s="118">
        <f t="shared" si="13"/>
        <v>1</v>
      </c>
      <c r="V16" s="118">
        <f t="shared" si="14"/>
        <v>69</v>
      </c>
      <c r="W16" s="118">
        <f t="shared" si="15"/>
        <v>272</v>
      </c>
      <c r="X16" s="118">
        <f t="shared" si="16"/>
        <v>30</v>
      </c>
      <c r="Y16" s="143">
        <f t="shared" si="17"/>
        <v>470</v>
      </c>
      <c r="Z16" s="118">
        <f t="shared" si="18"/>
        <v>102</v>
      </c>
      <c r="AA16" s="118">
        <f t="shared" si="19"/>
        <v>4</v>
      </c>
      <c r="AB16" s="119">
        <f t="shared" si="20"/>
        <v>1</v>
      </c>
      <c r="AC16" s="118">
        <f t="shared" si="21"/>
        <v>65</v>
      </c>
      <c r="AD16" s="118">
        <f t="shared" si="22"/>
        <v>272</v>
      </c>
      <c r="AE16" s="120">
        <f t="shared" si="23"/>
        <v>26</v>
      </c>
      <c r="AF16" s="143">
        <f t="shared" si="24"/>
        <v>397</v>
      </c>
      <c r="AG16" s="80">
        <v>78</v>
      </c>
      <c r="AH16" s="80">
        <v>4</v>
      </c>
      <c r="AI16" s="80"/>
      <c r="AJ16" s="80">
        <v>48</v>
      </c>
      <c r="AK16" s="80">
        <v>247</v>
      </c>
      <c r="AL16" s="80">
        <v>20</v>
      </c>
      <c r="AM16" s="119">
        <f t="shared" si="25"/>
        <v>73</v>
      </c>
      <c r="AN16" s="80">
        <v>24</v>
      </c>
      <c r="AO16" s="80"/>
      <c r="AP16" s="80">
        <v>1</v>
      </c>
      <c r="AQ16" s="80">
        <v>17</v>
      </c>
      <c r="AR16" s="80">
        <v>25</v>
      </c>
      <c r="AS16" s="121">
        <v>6</v>
      </c>
      <c r="AT16" s="143">
        <f t="shared" si="26"/>
        <v>428</v>
      </c>
      <c r="AU16" s="80">
        <v>65</v>
      </c>
      <c r="AV16" s="80">
        <v>4</v>
      </c>
      <c r="AW16" s="80">
        <v>1</v>
      </c>
      <c r="AX16" s="80">
        <v>62</v>
      </c>
      <c r="AY16" s="80">
        <v>272</v>
      </c>
      <c r="AZ16" s="121">
        <v>24</v>
      </c>
      <c r="BA16" s="143">
        <f t="shared" si="27"/>
        <v>129</v>
      </c>
      <c r="BB16" s="118">
        <f t="shared" si="28"/>
        <v>120</v>
      </c>
      <c r="BC16" s="118">
        <f t="shared" si="29"/>
        <v>1</v>
      </c>
      <c r="BD16" s="119">
        <f t="shared" si="30"/>
        <v>0</v>
      </c>
      <c r="BE16" s="118">
        <f t="shared" si="31"/>
        <v>4</v>
      </c>
      <c r="BF16" s="118">
        <f t="shared" si="32"/>
        <v>0</v>
      </c>
      <c r="BG16" s="120">
        <f t="shared" si="33"/>
        <v>4</v>
      </c>
    </row>
    <row r="17" spans="1:59" x14ac:dyDescent="0.2">
      <c r="A17" s="116">
        <v>8</v>
      </c>
      <c r="B17" s="157" t="s">
        <v>722</v>
      </c>
      <c r="C17" s="145"/>
      <c r="D17" s="143">
        <f t="shared" si="8"/>
        <v>2</v>
      </c>
      <c r="E17" s="146"/>
      <c r="F17" s="80"/>
      <c r="G17" s="80"/>
      <c r="H17" s="80">
        <v>2</v>
      </c>
      <c r="I17" s="80"/>
      <c r="J17" s="121"/>
      <c r="K17" s="143">
        <f t="shared" si="9"/>
        <v>19</v>
      </c>
      <c r="L17" s="80"/>
      <c r="M17" s="80"/>
      <c r="N17" s="80"/>
      <c r="O17" s="80">
        <v>19</v>
      </c>
      <c r="P17" s="80"/>
      <c r="Q17" s="121"/>
      <c r="R17" s="143">
        <f t="shared" si="10"/>
        <v>21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21</v>
      </c>
      <c r="W17" s="118">
        <f t="shared" si="15"/>
        <v>0</v>
      </c>
      <c r="X17" s="118">
        <f t="shared" si="16"/>
        <v>0</v>
      </c>
      <c r="Y17" s="143">
        <f t="shared" si="17"/>
        <v>21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21</v>
      </c>
      <c r="AD17" s="118">
        <f t="shared" si="22"/>
        <v>0</v>
      </c>
      <c r="AE17" s="120">
        <f t="shared" si="23"/>
        <v>0</v>
      </c>
      <c r="AF17" s="143">
        <f t="shared" si="24"/>
        <v>16</v>
      </c>
      <c r="AG17" s="80"/>
      <c r="AH17" s="80"/>
      <c r="AI17" s="80"/>
      <c r="AJ17" s="80">
        <v>16</v>
      </c>
      <c r="AK17" s="80"/>
      <c r="AL17" s="80"/>
      <c r="AM17" s="119">
        <f t="shared" si="25"/>
        <v>5</v>
      </c>
      <c r="AN17" s="80"/>
      <c r="AO17" s="80"/>
      <c r="AP17" s="80"/>
      <c r="AQ17" s="80">
        <v>5</v>
      </c>
      <c r="AR17" s="80"/>
      <c r="AS17" s="121"/>
      <c r="AT17" s="143">
        <f t="shared" si="26"/>
        <v>20</v>
      </c>
      <c r="AU17" s="80"/>
      <c r="AV17" s="80"/>
      <c r="AW17" s="80"/>
      <c r="AX17" s="80">
        <v>20</v>
      </c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>
        <v>9</v>
      </c>
      <c r="B18" s="157" t="s">
        <v>723</v>
      </c>
      <c r="C18" s="145"/>
      <c r="D18" s="143">
        <f t="shared" si="8"/>
        <v>67</v>
      </c>
      <c r="E18" s="146">
        <v>46</v>
      </c>
      <c r="F18" s="80">
        <v>3</v>
      </c>
      <c r="G18" s="80">
        <v>2</v>
      </c>
      <c r="H18" s="80">
        <v>3</v>
      </c>
      <c r="I18" s="80">
        <v>7</v>
      </c>
      <c r="J18" s="121">
        <v>6</v>
      </c>
      <c r="K18" s="143">
        <f t="shared" si="9"/>
        <v>553</v>
      </c>
      <c r="L18" s="80">
        <v>163</v>
      </c>
      <c r="M18" s="80">
        <v>6</v>
      </c>
      <c r="N18" s="80"/>
      <c r="O18" s="80">
        <v>57</v>
      </c>
      <c r="P18" s="80">
        <v>303</v>
      </c>
      <c r="Q18" s="121">
        <v>24</v>
      </c>
      <c r="R18" s="143">
        <f t="shared" si="10"/>
        <v>620</v>
      </c>
      <c r="S18" s="118">
        <f t="shared" si="11"/>
        <v>209</v>
      </c>
      <c r="T18" s="118">
        <f t="shared" si="12"/>
        <v>9</v>
      </c>
      <c r="U18" s="118">
        <f t="shared" si="13"/>
        <v>2</v>
      </c>
      <c r="V18" s="118">
        <f t="shared" si="14"/>
        <v>60</v>
      </c>
      <c r="W18" s="118">
        <f t="shared" si="15"/>
        <v>310</v>
      </c>
      <c r="X18" s="118">
        <f t="shared" si="16"/>
        <v>30</v>
      </c>
      <c r="Y18" s="143">
        <f t="shared" si="17"/>
        <v>479</v>
      </c>
      <c r="Z18" s="118">
        <f t="shared" si="18"/>
        <v>86</v>
      </c>
      <c r="AA18" s="118">
        <f t="shared" si="19"/>
        <v>4</v>
      </c>
      <c r="AB18" s="119">
        <f t="shared" si="20"/>
        <v>2</v>
      </c>
      <c r="AC18" s="118">
        <f t="shared" si="21"/>
        <v>57</v>
      </c>
      <c r="AD18" s="118">
        <f t="shared" si="22"/>
        <v>306</v>
      </c>
      <c r="AE18" s="120">
        <f t="shared" si="23"/>
        <v>24</v>
      </c>
      <c r="AF18" s="143">
        <f t="shared" si="24"/>
        <v>415</v>
      </c>
      <c r="AG18" s="80">
        <v>70</v>
      </c>
      <c r="AH18" s="80">
        <v>4</v>
      </c>
      <c r="AI18" s="80">
        <v>2</v>
      </c>
      <c r="AJ18" s="80">
        <v>47</v>
      </c>
      <c r="AK18" s="80">
        <v>271</v>
      </c>
      <c r="AL18" s="80">
        <v>21</v>
      </c>
      <c r="AM18" s="119">
        <f t="shared" si="25"/>
        <v>64</v>
      </c>
      <c r="AN18" s="80">
        <v>16</v>
      </c>
      <c r="AO18" s="80"/>
      <c r="AP18" s="80"/>
      <c r="AQ18" s="80">
        <v>10</v>
      </c>
      <c r="AR18" s="80">
        <v>35</v>
      </c>
      <c r="AS18" s="121">
        <v>3</v>
      </c>
      <c r="AT18" s="143">
        <f t="shared" si="26"/>
        <v>462</v>
      </c>
      <c r="AU18" s="80">
        <v>77</v>
      </c>
      <c r="AV18" s="80">
        <v>4</v>
      </c>
      <c r="AW18" s="80"/>
      <c r="AX18" s="80">
        <v>53</v>
      </c>
      <c r="AY18" s="80">
        <v>306</v>
      </c>
      <c r="AZ18" s="121">
        <v>22</v>
      </c>
      <c r="BA18" s="143">
        <f t="shared" si="27"/>
        <v>141</v>
      </c>
      <c r="BB18" s="118">
        <f t="shared" si="28"/>
        <v>123</v>
      </c>
      <c r="BC18" s="118">
        <f t="shared" si="29"/>
        <v>5</v>
      </c>
      <c r="BD18" s="119">
        <f t="shared" si="30"/>
        <v>0</v>
      </c>
      <c r="BE18" s="118">
        <f t="shared" si="31"/>
        <v>3</v>
      </c>
      <c r="BF18" s="118">
        <f t="shared" si="32"/>
        <v>4</v>
      </c>
      <c r="BG18" s="120">
        <f t="shared" si="33"/>
        <v>6</v>
      </c>
    </row>
    <row r="19" spans="1:59" x14ac:dyDescent="0.2">
      <c r="A19" s="116">
        <v>10</v>
      </c>
      <c r="B19" s="157" t="s">
        <v>724</v>
      </c>
      <c r="C19" s="145"/>
      <c r="D19" s="143">
        <f t="shared" si="8"/>
        <v>71</v>
      </c>
      <c r="E19" s="146">
        <v>46</v>
      </c>
      <c r="F19" s="80"/>
      <c r="G19" s="80"/>
      <c r="H19" s="80">
        <v>9</v>
      </c>
      <c r="I19" s="80">
        <v>11</v>
      </c>
      <c r="J19" s="121">
        <v>5</v>
      </c>
      <c r="K19" s="143">
        <f t="shared" si="9"/>
        <v>600</v>
      </c>
      <c r="L19" s="80">
        <v>173</v>
      </c>
      <c r="M19" s="80">
        <v>10</v>
      </c>
      <c r="N19" s="80">
        <v>1</v>
      </c>
      <c r="O19" s="80">
        <v>71</v>
      </c>
      <c r="P19" s="80">
        <v>310</v>
      </c>
      <c r="Q19" s="121">
        <v>35</v>
      </c>
      <c r="R19" s="143">
        <f t="shared" si="10"/>
        <v>671</v>
      </c>
      <c r="S19" s="118">
        <f t="shared" si="11"/>
        <v>219</v>
      </c>
      <c r="T19" s="118">
        <f t="shared" si="12"/>
        <v>10</v>
      </c>
      <c r="U19" s="118">
        <f t="shared" si="13"/>
        <v>1</v>
      </c>
      <c r="V19" s="118">
        <f t="shared" si="14"/>
        <v>80</v>
      </c>
      <c r="W19" s="118">
        <f t="shared" si="15"/>
        <v>321</v>
      </c>
      <c r="X19" s="118">
        <f t="shared" si="16"/>
        <v>40</v>
      </c>
      <c r="Y19" s="143">
        <f t="shared" si="17"/>
        <v>499</v>
      </c>
      <c r="Z19" s="118">
        <f t="shared" si="18"/>
        <v>74</v>
      </c>
      <c r="AA19" s="118">
        <f t="shared" si="19"/>
        <v>5</v>
      </c>
      <c r="AB19" s="119">
        <f t="shared" si="20"/>
        <v>0</v>
      </c>
      <c r="AC19" s="118">
        <f t="shared" si="21"/>
        <v>66</v>
      </c>
      <c r="AD19" s="118">
        <f t="shared" si="22"/>
        <v>319</v>
      </c>
      <c r="AE19" s="120">
        <f t="shared" si="23"/>
        <v>35</v>
      </c>
      <c r="AF19" s="143">
        <f t="shared" si="24"/>
        <v>451</v>
      </c>
      <c r="AG19" s="80">
        <v>61</v>
      </c>
      <c r="AH19" s="80">
        <v>5</v>
      </c>
      <c r="AI19" s="80"/>
      <c r="AJ19" s="80">
        <v>63</v>
      </c>
      <c r="AK19" s="80">
        <v>289</v>
      </c>
      <c r="AL19" s="80">
        <v>33</v>
      </c>
      <c r="AM19" s="119">
        <f t="shared" si="25"/>
        <v>48</v>
      </c>
      <c r="AN19" s="80">
        <v>13</v>
      </c>
      <c r="AO19" s="80"/>
      <c r="AP19" s="80"/>
      <c r="AQ19" s="80">
        <v>3</v>
      </c>
      <c r="AR19" s="80">
        <v>30</v>
      </c>
      <c r="AS19" s="121">
        <v>2</v>
      </c>
      <c r="AT19" s="143">
        <f t="shared" si="26"/>
        <v>472</v>
      </c>
      <c r="AU19" s="80">
        <v>62</v>
      </c>
      <c r="AV19" s="80">
        <v>5</v>
      </c>
      <c r="AW19" s="80"/>
      <c r="AX19" s="80">
        <v>57</v>
      </c>
      <c r="AY19" s="80">
        <v>319</v>
      </c>
      <c r="AZ19" s="121">
        <v>29</v>
      </c>
      <c r="BA19" s="143">
        <f t="shared" si="27"/>
        <v>172</v>
      </c>
      <c r="BB19" s="118">
        <f t="shared" si="28"/>
        <v>145</v>
      </c>
      <c r="BC19" s="118">
        <f t="shared" si="29"/>
        <v>5</v>
      </c>
      <c r="BD19" s="119">
        <f t="shared" si="30"/>
        <v>1</v>
      </c>
      <c r="BE19" s="118">
        <f t="shared" si="31"/>
        <v>14</v>
      </c>
      <c r="BF19" s="118">
        <f t="shared" si="32"/>
        <v>2</v>
      </c>
      <c r="BG19" s="120">
        <f t="shared" si="33"/>
        <v>5</v>
      </c>
    </row>
    <row r="20" spans="1:59" x14ac:dyDescent="0.2">
      <c r="A20" s="116">
        <v>11</v>
      </c>
      <c r="B20" s="157" t="s">
        <v>725</v>
      </c>
      <c r="C20" s="145"/>
      <c r="D20" s="143">
        <f t="shared" si="8"/>
        <v>1</v>
      </c>
      <c r="E20" s="146"/>
      <c r="F20" s="80"/>
      <c r="G20" s="80"/>
      <c r="H20" s="80">
        <v>1</v>
      </c>
      <c r="I20" s="80"/>
      <c r="J20" s="121"/>
      <c r="K20" s="143">
        <f t="shared" si="9"/>
        <v>97</v>
      </c>
      <c r="L20" s="80">
        <v>1</v>
      </c>
      <c r="M20" s="80"/>
      <c r="N20" s="80"/>
      <c r="O20" s="80">
        <v>44</v>
      </c>
      <c r="P20" s="80">
        <v>52</v>
      </c>
      <c r="Q20" s="121"/>
      <c r="R20" s="143">
        <f t="shared" si="10"/>
        <v>98</v>
      </c>
      <c r="S20" s="118">
        <f t="shared" si="11"/>
        <v>1</v>
      </c>
      <c r="T20" s="118">
        <f t="shared" si="12"/>
        <v>0</v>
      </c>
      <c r="U20" s="118">
        <f t="shared" si="13"/>
        <v>0</v>
      </c>
      <c r="V20" s="118">
        <f t="shared" si="14"/>
        <v>45</v>
      </c>
      <c r="W20" s="118">
        <f t="shared" si="15"/>
        <v>52</v>
      </c>
      <c r="X20" s="118">
        <f t="shared" si="16"/>
        <v>0</v>
      </c>
      <c r="Y20" s="143">
        <f t="shared" si="17"/>
        <v>98</v>
      </c>
      <c r="Z20" s="118">
        <f t="shared" si="18"/>
        <v>1</v>
      </c>
      <c r="AA20" s="118">
        <f t="shared" si="19"/>
        <v>0</v>
      </c>
      <c r="AB20" s="119">
        <f t="shared" si="20"/>
        <v>0</v>
      </c>
      <c r="AC20" s="118">
        <f t="shared" si="21"/>
        <v>45</v>
      </c>
      <c r="AD20" s="118">
        <f t="shared" si="22"/>
        <v>52</v>
      </c>
      <c r="AE20" s="120">
        <f t="shared" si="23"/>
        <v>0</v>
      </c>
      <c r="AF20" s="143">
        <f t="shared" si="24"/>
        <v>91</v>
      </c>
      <c r="AG20" s="80">
        <v>1</v>
      </c>
      <c r="AH20" s="80"/>
      <c r="AI20" s="80"/>
      <c r="AJ20" s="80">
        <v>42</v>
      </c>
      <c r="AK20" s="80">
        <v>48</v>
      </c>
      <c r="AL20" s="80"/>
      <c r="AM20" s="119">
        <f t="shared" si="25"/>
        <v>7</v>
      </c>
      <c r="AN20" s="80"/>
      <c r="AO20" s="80"/>
      <c r="AP20" s="80"/>
      <c r="AQ20" s="80">
        <v>3</v>
      </c>
      <c r="AR20" s="80">
        <v>4</v>
      </c>
      <c r="AS20" s="121"/>
      <c r="AT20" s="143">
        <f t="shared" si="26"/>
        <v>97</v>
      </c>
      <c r="AU20" s="80">
        <v>1</v>
      </c>
      <c r="AV20" s="80"/>
      <c r="AW20" s="80"/>
      <c r="AX20" s="80">
        <v>44</v>
      </c>
      <c r="AY20" s="80">
        <v>52</v>
      </c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>
        <v>12</v>
      </c>
      <c r="B21" s="157" t="s">
        <v>726</v>
      </c>
      <c r="C21" s="145"/>
      <c r="D21" s="143">
        <f t="shared" si="8"/>
        <v>93</v>
      </c>
      <c r="E21" s="146">
        <v>72</v>
      </c>
      <c r="F21" s="80">
        <v>1</v>
      </c>
      <c r="G21" s="80"/>
      <c r="H21" s="80">
        <v>5</v>
      </c>
      <c r="I21" s="80">
        <v>5</v>
      </c>
      <c r="J21" s="121">
        <v>10</v>
      </c>
      <c r="K21" s="143">
        <f t="shared" si="9"/>
        <v>476</v>
      </c>
      <c r="L21" s="80">
        <v>133</v>
      </c>
      <c r="M21" s="80">
        <v>1</v>
      </c>
      <c r="N21" s="80"/>
      <c r="O21" s="80">
        <v>55</v>
      </c>
      <c r="P21" s="80">
        <v>261</v>
      </c>
      <c r="Q21" s="121">
        <v>26</v>
      </c>
      <c r="R21" s="143">
        <f t="shared" si="10"/>
        <v>569</v>
      </c>
      <c r="S21" s="118">
        <f t="shared" si="11"/>
        <v>205</v>
      </c>
      <c r="T21" s="118">
        <f t="shared" si="12"/>
        <v>2</v>
      </c>
      <c r="U21" s="118">
        <f t="shared" si="13"/>
        <v>0</v>
      </c>
      <c r="V21" s="118">
        <f t="shared" si="14"/>
        <v>60</v>
      </c>
      <c r="W21" s="118">
        <f t="shared" si="15"/>
        <v>266</v>
      </c>
      <c r="X21" s="118">
        <f t="shared" si="16"/>
        <v>36</v>
      </c>
      <c r="Y21" s="143">
        <f t="shared" si="17"/>
        <v>469</v>
      </c>
      <c r="Z21" s="118">
        <f t="shared" si="18"/>
        <v>114</v>
      </c>
      <c r="AA21" s="118">
        <f t="shared" si="19"/>
        <v>1</v>
      </c>
      <c r="AB21" s="119">
        <f t="shared" si="20"/>
        <v>0</v>
      </c>
      <c r="AC21" s="118">
        <f t="shared" si="21"/>
        <v>58</v>
      </c>
      <c r="AD21" s="118">
        <f t="shared" si="22"/>
        <v>265</v>
      </c>
      <c r="AE21" s="120">
        <f t="shared" si="23"/>
        <v>31</v>
      </c>
      <c r="AF21" s="143">
        <f t="shared" si="24"/>
        <v>403</v>
      </c>
      <c r="AG21" s="80">
        <v>93</v>
      </c>
      <c r="AH21" s="80">
        <v>1</v>
      </c>
      <c r="AI21" s="80"/>
      <c r="AJ21" s="80">
        <v>46</v>
      </c>
      <c r="AK21" s="80">
        <v>234</v>
      </c>
      <c r="AL21" s="80">
        <v>29</v>
      </c>
      <c r="AM21" s="119">
        <f t="shared" si="25"/>
        <v>66</v>
      </c>
      <c r="AN21" s="80">
        <v>21</v>
      </c>
      <c r="AO21" s="80"/>
      <c r="AP21" s="80"/>
      <c r="AQ21" s="80">
        <v>12</v>
      </c>
      <c r="AR21" s="80">
        <v>31</v>
      </c>
      <c r="AS21" s="121">
        <v>2</v>
      </c>
      <c r="AT21" s="143">
        <f t="shared" si="26"/>
        <v>409</v>
      </c>
      <c r="AU21" s="80">
        <v>69</v>
      </c>
      <c r="AV21" s="80">
        <v>1</v>
      </c>
      <c r="AW21" s="80"/>
      <c r="AX21" s="80">
        <v>48</v>
      </c>
      <c r="AY21" s="80">
        <v>265</v>
      </c>
      <c r="AZ21" s="121">
        <v>26</v>
      </c>
      <c r="BA21" s="143">
        <f t="shared" si="27"/>
        <v>100</v>
      </c>
      <c r="BB21" s="118">
        <f t="shared" si="28"/>
        <v>91</v>
      </c>
      <c r="BC21" s="118">
        <f t="shared" si="29"/>
        <v>1</v>
      </c>
      <c r="BD21" s="119">
        <f t="shared" si="30"/>
        <v>0</v>
      </c>
      <c r="BE21" s="118">
        <f t="shared" si="31"/>
        <v>2</v>
      </c>
      <c r="BF21" s="118">
        <f t="shared" si="32"/>
        <v>1</v>
      </c>
      <c r="BG21" s="120">
        <f t="shared" si="33"/>
        <v>5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7" t="s">
        <v>60</v>
      </c>
      <c r="AV58" s="767"/>
      <c r="AW58" s="767"/>
      <c r="AX58" s="767"/>
      <c r="AY58" s="767"/>
      <c r="AZ58" s="767"/>
      <c r="BA58" s="767"/>
      <c r="BB58" s="767"/>
      <c r="BC58" s="767"/>
      <c r="BD58" s="66"/>
    </row>
    <row r="59" spans="1:59" x14ac:dyDescent="0.2">
      <c r="AV59" s="98" t="s">
        <v>559</v>
      </c>
    </row>
    <row r="60" spans="1:59" x14ac:dyDescent="0.2">
      <c r="AV60" s="297" t="s">
        <v>693</v>
      </c>
    </row>
    <row r="61" spans="1:59" x14ac:dyDescent="0.2">
      <c r="AV61" s="98"/>
    </row>
    <row r="62" spans="1:59" ht="16.5" x14ac:dyDescent="0.25">
      <c r="AF62" s="127" t="s">
        <v>735</v>
      </c>
      <c r="AK62" s="128" t="s">
        <v>710</v>
      </c>
      <c r="AL62" s="129"/>
      <c r="AM62" s="130"/>
      <c r="AN62" s="130"/>
      <c r="AO62" s="130"/>
      <c r="AP62" s="130"/>
      <c r="AQ62" s="131" t="s">
        <v>709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731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&amp;R&amp;"Arial,Italic"&amp;8&amp;F / &amp;A / Page &amp;P of &amp;N</oddFooter>
  </headerFooter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A1:BF9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x14ac:dyDescent="0.2"/>
  <cols>
    <col min="1" max="1" width="4.7109375" customWidth="1"/>
    <col min="2" max="2" width="18.71093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26" t="s">
        <v>732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2" t="s">
        <v>257</v>
      </c>
      <c r="AF2" s="822"/>
      <c r="AG2" s="822"/>
      <c r="AH2" s="822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98" t="s">
        <v>238</v>
      </c>
      <c r="B4" s="828" t="s">
        <v>299</v>
      </c>
      <c r="C4" s="792" t="s">
        <v>204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4"/>
      <c r="AE4" s="792" t="s">
        <v>205</v>
      </c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4"/>
    </row>
    <row r="5" spans="1:58" ht="15.75" customHeight="1" x14ac:dyDescent="0.2">
      <c r="A5" s="799"/>
      <c r="B5" s="829"/>
      <c r="C5" s="782" t="s">
        <v>206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4"/>
      <c r="AE5" s="782" t="s">
        <v>206</v>
      </c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4"/>
    </row>
    <row r="6" spans="1:58" s="67" customFormat="1" ht="24" customHeight="1" x14ac:dyDescent="0.2">
      <c r="A6" s="827"/>
      <c r="B6" s="829"/>
      <c r="C6" s="203" t="s">
        <v>89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89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104</v>
      </c>
      <c r="D7" s="118">
        <f>SUM(D8:D49)</f>
        <v>85</v>
      </c>
      <c r="E7" s="118">
        <f t="shared" ref="E7:AD7" si="0">SUM(E8:E49)</f>
        <v>0</v>
      </c>
      <c r="F7" s="118">
        <f t="shared" si="0"/>
        <v>12</v>
      </c>
      <c r="G7" s="118">
        <f t="shared" si="0"/>
        <v>0</v>
      </c>
      <c r="H7" s="118">
        <f t="shared" si="0"/>
        <v>1</v>
      </c>
      <c r="I7" s="118">
        <f t="shared" si="0"/>
        <v>1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57</v>
      </c>
      <c r="AF7" s="118">
        <f t="shared" ref="AF7:BF7" si="1">SUM(AF8:AF49)</f>
        <v>48</v>
      </c>
      <c r="AG7" s="118">
        <f t="shared" si="1"/>
        <v>0</v>
      </c>
      <c r="AH7" s="118">
        <f t="shared" si="1"/>
        <v>6</v>
      </c>
      <c r="AI7" s="118">
        <f t="shared" si="1"/>
        <v>0</v>
      </c>
      <c r="AJ7" s="118">
        <f t="shared" si="1"/>
        <v>1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715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/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716</v>
      </c>
      <c r="C9" s="143">
        <f t="shared" ref="C9:C49" si="3">D9+E9+F9+G9+H9+I9+J9+K9+L9+M9+N9+O9+P9+Q9+R9+S9+T9+U9+V9+W9+X9+Y9+Z9+AA9+AB9+AC9+AD9</f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717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718</v>
      </c>
      <c r="C11" s="143">
        <f t="shared" si="3"/>
        <v>19</v>
      </c>
      <c r="D11" s="80">
        <v>14</v>
      </c>
      <c r="E11" s="80"/>
      <c r="F11" s="80">
        <v>2</v>
      </c>
      <c r="G11" s="80"/>
      <c r="H11" s="80"/>
      <c r="I11" s="80"/>
      <c r="J11" s="80">
        <v>1</v>
      </c>
      <c r="K11" s="80"/>
      <c r="L11" s="80"/>
      <c r="M11" s="80">
        <v>1</v>
      </c>
      <c r="N11" s="80"/>
      <c r="O11" s="80"/>
      <c r="P11" s="80">
        <v>1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17</v>
      </c>
      <c r="AF11" s="80">
        <v>17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719</v>
      </c>
      <c r="C12" s="143">
        <f t="shared" si="3"/>
        <v>10</v>
      </c>
      <c r="D12" s="80">
        <v>8</v>
      </c>
      <c r="E12" s="80"/>
      <c r="F12" s="80">
        <v>1</v>
      </c>
      <c r="G12" s="80"/>
      <c r="H12" s="80"/>
      <c r="I12" s="80"/>
      <c r="J12" s="80"/>
      <c r="K12" s="80"/>
      <c r="L12" s="80"/>
      <c r="M12" s="80">
        <v>1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4</v>
      </c>
      <c r="AF12" s="80">
        <v>2</v>
      </c>
      <c r="AG12" s="80"/>
      <c r="AH12" s="80">
        <v>1</v>
      </c>
      <c r="AI12" s="80"/>
      <c r="AJ12" s="80"/>
      <c r="AK12" s="80">
        <v>1</v>
      </c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21" t="s">
        <v>720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21" t="s">
        <v>721</v>
      </c>
      <c r="C14" s="143">
        <f t="shared" si="3"/>
        <v>14</v>
      </c>
      <c r="D14" s="80">
        <v>10</v>
      </c>
      <c r="E14" s="80"/>
      <c r="F14" s="80">
        <v>4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2</v>
      </c>
      <c r="AF14" s="80">
        <v>1</v>
      </c>
      <c r="AG14" s="80"/>
      <c r="AH14" s="80"/>
      <c r="AI14" s="80"/>
      <c r="AJ14" s="80"/>
      <c r="AK14" s="80"/>
      <c r="AL14" s="80"/>
      <c r="AM14" s="80"/>
      <c r="AN14" s="80"/>
      <c r="AO14" s="80">
        <v>1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21" t="s">
        <v>722</v>
      </c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21" t="s">
        <v>723</v>
      </c>
      <c r="C16" s="143">
        <f t="shared" si="3"/>
        <v>27</v>
      </c>
      <c r="D16" s="80">
        <v>22</v>
      </c>
      <c r="E16" s="80"/>
      <c r="F16" s="80">
        <v>2</v>
      </c>
      <c r="G16" s="80"/>
      <c r="H16" s="80">
        <v>1</v>
      </c>
      <c r="I16" s="80">
        <v>1</v>
      </c>
      <c r="J16" s="80"/>
      <c r="K16" s="80"/>
      <c r="L16" s="80"/>
      <c r="M16" s="80">
        <v>1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2</v>
      </c>
      <c r="AF16" s="80">
        <v>2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>
        <v>10</v>
      </c>
      <c r="B17" s="121" t="s">
        <v>724</v>
      </c>
      <c r="C17" s="143">
        <f t="shared" si="3"/>
        <v>22</v>
      </c>
      <c r="D17" s="80">
        <v>19</v>
      </c>
      <c r="E17" s="80"/>
      <c r="F17" s="80">
        <v>3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25</v>
      </c>
      <c r="AF17" s="80">
        <v>24</v>
      </c>
      <c r="AG17" s="80"/>
      <c r="AH17" s="80"/>
      <c r="AI17" s="80"/>
      <c r="AJ17" s="80">
        <v>1</v>
      </c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>
        <v>11</v>
      </c>
      <c r="B18" s="121" t="s">
        <v>725</v>
      </c>
      <c r="C18" s="143">
        <f t="shared" si="3"/>
        <v>2</v>
      </c>
      <c r="D18" s="80">
        <v>2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>
        <v>12</v>
      </c>
      <c r="B19" s="121" t="s">
        <v>726</v>
      </c>
      <c r="C19" s="143">
        <f t="shared" si="3"/>
        <v>9</v>
      </c>
      <c r="D19" s="80">
        <v>9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6</v>
      </c>
      <c r="AF19" s="80">
        <v>2</v>
      </c>
      <c r="AG19" s="80"/>
      <c r="AH19" s="80">
        <v>4</v>
      </c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7" t="s">
        <v>60</v>
      </c>
      <c r="AW51" s="767"/>
      <c r="AX51" s="767"/>
      <c r="AY51" s="767"/>
      <c r="AZ51" s="767"/>
      <c r="BA51" s="767"/>
      <c r="BB51" s="767"/>
      <c r="BC51" s="767"/>
      <c r="BD51" s="76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">
        <v>735</v>
      </c>
      <c r="AH57" s="128" t="s">
        <v>710</v>
      </c>
      <c r="AI57" s="129"/>
      <c r="AJ57" s="129"/>
      <c r="AK57" s="130"/>
      <c r="AL57" s="130"/>
      <c r="AM57" s="130"/>
      <c r="AN57" s="130"/>
      <c r="AO57" s="131" t="s">
        <v>709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731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23" t="s">
        <v>314</v>
      </c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</row>
    <row r="61" spans="1:58" ht="15.95" customHeight="1" x14ac:dyDescent="0.2">
      <c r="B61" s="823" t="s">
        <v>315</v>
      </c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3"/>
    </row>
    <row r="62" spans="1:58" ht="15.95" customHeight="1" x14ac:dyDescent="0.2">
      <c r="B62" s="824" t="s">
        <v>316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</row>
    <row r="63" spans="1:58" ht="15.95" customHeight="1" x14ac:dyDescent="0.2">
      <c r="B63" s="825" t="s">
        <v>411</v>
      </c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825"/>
    </row>
    <row r="64" spans="1:58" ht="15.95" customHeight="1" x14ac:dyDescent="0.2">
      <c r="B64" s="825" t="s">
        <v>317</v>
      </c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825"/>
      <c r="Y64" s="825"/>
      <c r="Z64" s="825"/>
    </row>
    <row r="65" spans="2:26" ht="15.95" customHeight="1" x14ac:dyDescent="0.2">
      <c r="B65" s="825" t="s">
        <v>318</v>
      </c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</row>
    <row r="66" spans="2:26" ht="15.95" customHeight="1" x14ac:dyDescent="0.2">
      <c r="B66" s="824" t="s">
        <v>319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</row>
    <row r="67" spans="2:26" ht="15.95" customHeight="1" x14ac:dyDescent="0.2">
      <c r="B67" s="825" t="s">
        <v>320</v>
      </c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825"/>
      <c r="V67" s="825"/>
      <c r="W67" s="825"/>
      <c r="X67" s="825"/>
      <c r="Y67" s="825"/>
      <c r="Z67" s="825"/>
    </row>
    <row r="68" spans="2:26" ht="30" customHeight="1" x14ac:dyDescent="0.2">
      <c r="B68" s="825" t="s">
        <v>321</v>
      </c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</row>
    <row r="69" spans="2:26" ht="30" customHeight="1" x14ac:dyDescent="0.2">
      <c r="B69" s="825" t="s">
        <v>322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  <c r="Y69" s="825"/>
      <c r="Z69" s="825"/>
    </row>
    <row r="70" spans="2:26" ht="15.95" customHeight="1" x14ac:dyDescent="0.2">
      <c r="B70" s="825" t="s">
        <v>323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</row>
    <row r="71" spans="2:26" ht="15.95" customHeight="1" x14ac:dyDescent="0.2">
      <c r="B71" s="824" t="s">
        <v>324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  <c r="Y71" s="823"/>
      <c r="Z71" s="823"/>
    </row>
    <row r="72" spans="2:26" ht="15.95" customHeight="1" x14ac:dyDescent="0.2">
      <c r="B72" s="830" t="s">
        <v>412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  <c r="Y72" s="830"/>
      <c r="Z72" s="830"/>
    </row>
    <row r="73" spans="2:26" ht="15.95" customHeight="1" x14ac:dyDescent="0.2">
      <c r="B73" s="825" t="s">
        <v>325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</row>
    <row r="74" spans="2:26" ht="15.95" customHeight="1" x14ac:dyDescent="0.2">
      <c r="B74" s="825" t="s">
        <v>326</v>
      </c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  <c r="Y74" s="825"/>
      <c r="Z74" s="825"/>
    </row>
    <row r="75" spans="2:26" ht="15.95" customHeight="1" x14ac:dyDescent="0.2">
      <c r="B75" s="824" t="s">
        <v>327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</row>
    <row r="76" spans="2:26" ht="15.95" customHeight="1" x14ac:dyDescent="0.2">
      <c r="B76" s="825" t="s">
        <v>328</v>
      </c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25"/>
    </row>
    <row r="77" spans="2:26" ht="30" customHeight="1" x14ac:dyDescent="0.2">
      <c r="B77" s="825" t="s">
        <v>329</v>
      </c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</row>
    <row r="78" spans="2:26" ht="30" customHeight="1" x14ac:dyDescent="0.2">
      <c r="B78" s="825" t="s">
        <v>330</v>
      </c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825"/>
    </row>
    <row r="79" spans="2:26" ht="15.95" customHeight="1" x14ac:dyDescent="0.2">
      <c r="B79" s="825" t="s">
        <v>331</v>
      </c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25"/>
    </row>
    <row r="80" spans="2:26" ht="15.95" customHeight="1" x14ac:dyDescent="0.2">
      <c r="B80" s="824" t="s">
        <v>332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</row>
    <row r="81" spans="2:26" ht="31.5" customHeight="1" x14ac:dyDescent="0.2">
      <c r="B81" s="825" t="s">
        <v>333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825"/>
    </row>
    <row r="82" spans="2:26" ht="40.5" customHeight="1" x14ac:dyDescent="0.2">
      <c r="B82" s="825" t="s">
        <v>334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</row>
    <row r="83" spans="2:26" ht="31.5" customHeight="1" x14ac:dyDescent="0.2">
      <c r="B83" s="825" t="s">
        <v>335</v>
      </c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  <c r="Y83" s="825"/>
      <c r="Z83" s="825"/>
    </row>
    <row r="84" spans="2:26" ht="31.5" customHeight="1" x14ac:dyDescent="0.2">
      <c r="B84" s="825" t="s">
        <v>336</v>
      </c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</row>
    <row r="85" spans="2:26" ht="28.5" customHeight="1" x14ac:dyDescent="0.2">
      <c r="B85" s="824" t="s">
        <v>337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</row>
    <row r="86" spans="2:26" ht="45" customHeight="1" x14ac:dyDescent="0.2">
      <c r="B86" s="825" t="s">
        <v>338</v>
      </c>
      <c r="C86" s="825"/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</row>
    <row r="87" spans="2:26" ht="45" customHeight="1" x14ac:dyDescent="0.2">
      <c r="B87" s="825" t="s">
        <v>339</v>
      </c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825"/>
    </row>
    <row r="88" spans="2:26" ht="45" customHeight="1" x14ac:dyDescent="0.2">
      <c r="B88" s="825" t="s">
        <v>340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  <c r="Y88" s="825"/>
      <c r="Z88" s="825"/>
    </row>
    <row r="89" spans="2:26" ht="32.25" customHeight="1" x14ac:dyDescent="0.2">
      <c r="B89" s="825" t="s">
        <v>341</v>
      </c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  <c r="Y89" s="825"/>
      <c r="Z89" s="825"/>
    </row>
    <row r="90" spans="2:26" ht="15.95" customHeight="1" x14ac:dyDescent="0.2">
      <c r="B90" s="824" t="s">
        <v>342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</row>
    <row r="91" spans="2:26" ht="15.95" customHeight="1" x14ac:dyDescent="0.2">
      <c r="B91" s="825" t="s">
        <v>343</v>
      </c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  <c r="Y91" s="825"/>
      <c r="Z91" s="825"/>
    </row>
    <row r="92" spans="2:26" ht="15.95" customHeight="1" x14ac:dyDescent="0.2">
      <c r="B92" s="825" t="s">
        <v>344</v>
      </c>
      <c r="C92" s="825"/>
      <c r="D92" s="825"/>
      <c r="E92" s="825"/>
      <c r="F92" s="825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</row>
    <row r="93" spans="2:26" ht="15.95" customHeight="1" x14ac:dyDescent="0.2">
      <c r="B93" s="825" t="s">
        <v>345</v>
      </c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82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&amp;R&amp;"Arial,Italic"&amp;8&amp;F / &amp;A / Page &amp;P of &amp;N</oddFooter>
  </headerFooter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</sheetPr>
  <dimension ref="A1:AX9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x14ac:dyDescent="0.2"/>
  <cols>
    <col min="1" max="1" width="4.7109375" style="221" customWidth="1"/>
    <col min="2" max="2" width="18.710937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6" t="s">
        <v>733</v>
      </c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4" t="s">
        <v>238</v>
      </c>
      <c r="B4" s="836" t="s">
        <v>299</v>
      </c>
      <c r="C4" s="839" t="s">
        <v>204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1"/>
      <c r="AA4" s="839" t="s">
        <v>205</v>
      </c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1"/>
    </row>
    <row r="5" spans="1:50" ht="15" customHeight="1" x14ac:dyDescent="0.2">
      <c r="A5" s="835"/>
      <c r="B5" s="837"/>
      <c r="C5" s="843" t="s">
        <v>206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843" t="s">
        <v>206</v>
      </c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 s="229" customFormat="1" ht="24" customHeight="1" x14ac:dyDescent="0.2">
      <c r="A6" s="835"/>
      <c r="B6" s="838"/>
      <c r="C6" s="224" t="s">
        <v>89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210</v>
      </c>
      <c r="R6" s="226" t="s">
        <v>211</v>
      </c>
      <c r="S6" s="226" t="s">
        <v>212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89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210</v>
      </c>
      <c r="AP6" s="226" t="s">
        <v>211</v>
      </c>
      <c r="AQ6" s="226" t="s">
        <v>212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237" t="s">
        <v>715</v>
      </c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>
        <v>2</v>
      </c>
      <c r="B9" s="242" t="s">
        <v>716</v>
      </c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>
        <v>3</v>
      </c>
      <c r="B10" s="242" t="s">
        <v>717</v>
      </c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>
        <v>4</v>
      </c>
      <c r="B11" s="242" t="s">
        <v>718</v>
      </c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>
        <v>5</v>
      </c>
      <c r="B12" s="242" t="s">
        <v>719</v>
      </c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>
        <v>6</v>
      </c>
      <c r="B13" s="242" t="s">
        <v>720</v>
      </c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>
        <v>7</v>
      </c>
      <c r="B14" s="242" t="s">
        <v>721</v>
      </c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>
        <v>8</v>
      </c>
      <c r="B15" s="242" t="s">
        <v>722</v>
      </c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>
        <v>9</v>
      </c>
      <c r="B16" s="242" t="s">
        <v>723</v>
      </c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>
        <v>10</v>
      </c>
      <c r="B17" s="242" t="s">
        <v>724</v>
      </c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>
        <v>11</v>
      </c>
      <c r="B18" s="242" t="s">
        <v>725</v>
      </c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>
        <v>12</v>
      </c>
      <c r="B19" s="242" t="s">
        <v>726</v>
      </c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idden="1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idden="1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idden="1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idden="1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idden="1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idden="1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idden="1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idden="1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idden="1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idden="1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idden="1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idden="1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idden="1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idden="1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idden="1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idden="1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idden="1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idden="1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idden="1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idden="1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idden="1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idden="1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idden="1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idden="1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2" t="s">
        <v>60</v>
      </c>
      <c r="AR47" s="842"/>
      <c r="AS47" s="842"/>
      <c r="AT47" s="842"/>
      <c r="AU47" s="842"/>
      <c r="AV47" s="842"/>
      <c r="AW47" s="842"/>
      <c r="AX47" s="842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559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693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368</v>
      </c>
      <c r="AB52" s="254"/>
      <c r="AC52" s="254"/>
      <c r="AD52" s="255" t="s">
        <v>369</v>
      </c>
      <c r="AE52" s="254"/>
      <c r="AF52" s="254"/>
      <c r="AG52" s="254"/>
      <c r="AH52" s="254"/>
      <c r="AJ52" s="256" t="s">
        <v>709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75" x14ac:dyDescent="0.25">
      <c r="B61" s="263" t="s">
        <v>218</v>
      </c>
    </row>
    <row r="62" spans="2:50" ht="25.5" x14ac:dyDescent="0.2">
      <c r="B62" s="264" t="s">
        <v>219</v>
      </c>
    </row>
    <row r="63" spans="2:50" ht="38.25" x14ac:dyDescent="0.2">
      <c r="B63" s="264" t="s">
        <v>370</v>
      </c>
    </row>
    <row r="64" spans="2:50" x14ac:dyDescent="0.2">
      <c r="B64" s="264"/>
    </row>
    <row r="65" spans="2:24" x14ac:dyDescent="0.2">
      <c r="B65" s="833" t="s">
        <v>371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</row>
    <row r="66" spans="2:24" x14ac:dyDescent="0.2">
      <c r="B66" s="833" t="s">
        <v>372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</row>
    <row r="67" spans="2:24" ht="26.25" customHeight="1" x14ac:dyDescent="0.2">
      <c r="B67" s="832" t="s">
        <v>373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</row>
    <row r="68" spans="2:24" x14ac:dyDescent="0.2">
      <c r="B68" s="831" t="s">
        <v>374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</row>
    <row r="69" spans="2:24" x14ac:dyDescent="0.2">
      <c r="B69" s="831" t="s">
        <v>375</v>
      </c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2:24" x14ac:dyDescent="0.2">
      <c r="B70" s="831" t="s">
        <v>376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2:24" x14ac:dyDescent="0.2">
      <c r="B71" s="831" t="s">
        <v>377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</row>
    <row r="72" spans="2:24" x14ac:dyDescent="0.2">
      <c r="B72" s="831" t="s">
        <v>378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</row>
    <row r="73" spans="2:24" x14ac:dyDescent="0.2">
      <c r="B73" s="831" t="s">
        <v>379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</row>
    <row r="74" spans="2:24" ht="26.25" customHeight="1" x14ac:dyDescent="0.2">
      <c r="B74" s="832" t="s">
        <v>380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3"/>
      <c r="Q74" s="833"/>
      <c r="R74" s="833"/>
      <c r="S74" s="833"/>
      <c r="T74" s="833"/>
      <c r="U74" s="833"/>
      <c r="V74" s="833"/>
      <c r="W74" s="833"/>
      <c r="X74" s="833"/>
    </row>
    <row r="75" spans="2:24" x14ac:dyDescent="0.2">
      <c r="B75" s="831" t="s">
        <v>381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</row>
    <row r="76" spans="2:24" x14ac:dyDescent="0.2">
      <c r="B76" s="831" t="s">
        <v>382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</row>
    <row r="77" spans="2:24" x14ac:dyDescent="0.2">
      <c r="B77" s="831" t="s">
        <v>383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</row>
    <row r="78" spans="2:24" x14ac:dyDescent="0.2">
      <c r="B78" s="831" t="s">
        <v>384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</row>
    <row r="79" spans="2:24" x14ac:dyDescent="0.2">
      <c r="B79" s="831" t="s">
        <v>385</v>
      </c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</row>
    <row r="80" spans="2:24" ht="42" customHeight="1" x14ac:dyDescent="0.2">
      <c r="B80" s="832" t="s">
        <v>386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</row>
    <row r="81" spans="2:24" x14ac:dyDescent="0.2">
      <c r="B81" s="831" t="s">
        <v>387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2:24" x14ac:dyDescent="0.2">
      <c r="B82" s="831" t="s">
        <v>388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</row>
    <row r="83" spans="2:24" x14ac:dyDescent="0.2">
      <c r="B83" s="831" t="s">
        <v>389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</row>
    <row r="84" spans="2:24" x14ac:dyDescent="0.2">
      <c r="B84" s="831" t="s">
        <v>390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</row>
    <row r="85" spans="2:24" x14ac:dyDescent="0.2">
      <c r="B85" s="831" t="s">
        <v>391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</row>
    <row r="86" spans="2:24" ht="25.5" customHeight="1" x14ac:dyDescent="0.2">
      <c r="B86" s="832" t="s">
        <v>392</v>
      </c>
      <c r="C86" s="833"/>
      <c r="D86" s="833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3"/>
      <c r="P86" s="833"/>
      <c r="Q86" s="833"/>
      <c r="R86" s="833"/>
      <c r="S86" s="833"/>
      <c r="T86" s="833"/>
      <c r="U86" s="833"/>
      <c r="V86" s="833"/>
      <c r="W86" s="833"/>
      <c r="X86" s="833"/>
    </row>
    <row r="87" spans="2:24" x14ac:dyDescent="0.2">
      <c r="B87" s="831" t="s">
        <v>393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</row>
    <row r="88" spans="2:24" x14ac:dyDescent="0.2">
      <c r="B88" s="831" t="s">
        <v>394</v>
      </c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</row>
    <row r="89" spans="2:24" ht="24.75" customHeight="1" x14ac:dyDescent="0.2">
      <c r="B89" s="831" t="s">
        <v>395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</row>
    <row r="90" spans="2:24" x14ac:dyDescent="0.2">
      <c r="B90" s="831" t="s">
        <v>396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</row>
    <row r="91" spans="2:24" x14ac:dyDescent="0.2">
      <c r="B91" s="831" t="s">
        <v>397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&amp;R&amp;"Arial,Italic"&amp;8&amp;F / &amp;A / Page &amp;P of &amp;N</oddFooter>
  </headerFooter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'1.Прил 1_Обобщено'!Print_Area</vt:lpstr>
      <vt:lpstr>'2.Прил 2_ГД'!Print_Area</vt:lpstr>
      <vt:lpstr>'5.Прил 3_Върнати НД'!Print_Area</vt:lpstr>
      <vt:lpstr>'7.Прил 3_Върнати ГД'!Print_Area</vt:lpstr>
      <vt:lpstr>'8.Прил 3_върнати АД'!Print_Area</vt:lpstr>
      <vt:lpstr>'4.Прил 3_НД-съдии'!Print_Titles</vt:lpstr>
      <vt:lpstr>'5.Прил 3_Върнати НД'!Print_Titles</vt:lpstr>
      <vt:lpstr>'6.Прил 3_ГДиАД-съдии'!Print_Titles</vt:lpstr>
      <vt:lpstr>'7.Прил 3_Върнати ГД'!Print_Titles</vt:lpstr>
      <vt:lpstr>'8.Прил 3_върнати АД'!Print_Titles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Mihail Mitov</cp:lastModifiedBy>
  <cp:lastPrinted>2020-01-06T08:24:21Z</cp:lastPrinted>
  <dcterms:created xsi:type="dcterms:W3CDTF">2005-03-22T15:35:28Z</dcterms:created>
  <dcterms:modified xsi:type="dcterms:W3CDTF">2020-01-28T11:09:42Z</dcterms:modified>
</cp:coreProperties>
</file>